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490" windowHeight="7560"/>
  </bookViews>
  <sheets>
    <sheet name="2022.4.1~" sheetId="2" r:id="rId1"/>
  </sheets>
  <definedNames>
    <definedName name="_xlnm.Print_Area" localSheetId="0">'2022.4.1~'!$A$1:$FD$75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<sst xmlns="http://schemas.openxmlformats.org/spreadsheetml/2006/main" xmlns:r="http://schemas.openxmlformats.org/officeDocument/2006/relationships" count="102" uniqueCount="102">
  <si>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円</t>
    <rPh sb="0" eb="1">
      <t>エン</t>
    </rPh>
    <phoneticPr fontId="19"/>
  </si>
  <si>
    <t>）</t>
  </si>
  <si>
    <t>電話</t>
    <rPh sb="0" eb="2">
      <t>デンワ</t>
    </rPh>
    <phoneticPr fontId="19"/>
  </si>
  <si>
    <t>　　第11号様式</t>
  </si>
  <si>
    <t>みなとホール</t>
  </si>
  <si>
    <t>〒　　　　－　</t>
  </si>
  <si>
    <t>中</t>
    <rPh sb="0" eb="1">
      <t>チュウ</t>
    </rPh>
    <phoneticPr fontId="19"/>
  </si>
  <si>
    <t>使用料金合計</t>
  </si>
  <si>
    <t>起票　　年　　月　　日</t>
    <rPh sb="0" eb="2">
      <t>キヒョウ</t>
    </rPh>
    <rPh sb="4" eb="5">
      <t>ネン</t>
    </rPh>
    <rPh sb="7" eb="8">
      <t>ガツ</t>
    </rPh>
    <rPh sb="10" eb="11">
      <t>ヒ</t>
    </rPh>
    <phoneticPr fontId="19"/>
  </si>
  <si>
    <t>1時間140円</t>
    <rPh sb="1" eb="3">
      <t>ジカン</t>
    </rPh>
    <rPh sb="6" eb="7">
      <t>エン</t>
    </rPh>
    <phoneticPr fontId="19"/>
  </si>
  <si>
    <t>りん議</t>
    <rPh sb="2" eb="3">
      <t>ギ</t>
    </rPh>
    <phoneticPr fontId="19"/>
  </si>
  <si>
    <t>細</t>
    <rPh sb="0" eb="1">
      <t>ホソ</t>
    </rPh>
    <phoneticPr fontId="19"/>
  </si>
  <si>
    <t>小</t>
    <rPh sb="0" eb="1">
      <t>ショウ</t>
    </rPh>
    <phoneticPr fontId="19"/>
  </si>
  <si>
    <t>大</t>
    <rPh sb="0" eb="1">
      <t>ダイ</t>
    </rPh>
    <phoneticPr fontId="19"/>
  </si>
  <si>
    <t>下記のとおり申請します。</t>
    <rPh sb="0" eb="2">
      <t>カキ</t>
    </rPh>
    <rPh sb="6" eb="8">
      <t>シンセイ</t>
    </rPh>
    <phoneticPr fontId="19"/>
  </si>
  <si>
    <t>保存</t>
    <rPh sb="0" eb="2">
      <t>ホゾン</t>
    </rPh>
    <phoneticPr fontId="19"/>
  </si>
  <si>
    <t>（注）この申請書は2部提出してください。</t>
    <rPh sb="1" eb="2">
      <t>チュウ</t>
    </rPh>
    <rPh sb="5" eb="8">
      <t>シンセイショ</t>
    </rPh>
    <rPh sb="10" eb="11">
      <t>ブ</t>
    </rPh>
    <rPh sb="11" eb="13">
      <t>テイシュツ</t>
    </rPh>
    <phoneticPr fontId="19"/>
  </si>
  <si>
    <t>年</t>
    <rPh sb="0" eb="1">
      <t>ネン</t>
    </rPh>
    <phoneticPr fontId="19"/>
  </si>
  <si>
    <t>市　長</t>
    <rPh sb="0" eb="1">
      <t>シ</t>
    </rPh>
    <rPh sb="2" eb="3">
      <t>チョウ</t>
    </rPh>
    <phoneticPr fontId="19"/>
  </si>
  <si>
    <t>月</t>
    <rPh sb="0" eb="1">
      <t>ガツ</t>
    </rPh>
    <phoneticPr fontId="19"/>
  </si>
  <si>
    <t>～</t>
  </si>
  <si>
    <t>セミナールーム１</t>
  </si>
  <si>
    <t>副市長</t>
    <rPh sb="0" eb="3">
      <t>フクシチョウ</t>
    </rPh>
    <phoneticPr fontId="19"/>
  </si>
  <si>
    <t>（</t>
  </si>
  <si>
    <t>課長補佐</t>
    <rPh sb="0" eb="2">
      <t>カチョウ</t>
    </rPh>
    <rPh sb="2" eb="4">
      <t>ホサ</t>
    </rPh>
    <phoneticPr fontId="19"/>
  </si>
  <si>
    <t>人</t>
    <rPh sb="0" eb="1">
      <t>ニン</t>
    </rPh>
    <phoneticPr fontId="19"/>
  </si>
  <si>
    <t>係</t>
    <rPh sb="0" eb="1">
      <t>カカリ</t>
    </rPh>
    <phoneticPr fontId="19"/>
  </si>
  <si>
    <t>申請者</t>
    <rPh sb="0" eb="3">
      <t>シンセイシャ</t>
    </rPh>
    <phoneticPr fontId="19"/>
  </si>
  <si>
    <t>□公開</t>
    <rPh sb="1" eb="3">
      <t>コウカイ</t>
    </rPh>
    <phoneticPr fontId="19"/>
  </si>
  <si>
    <t>決裁　　年　　月　　日</t>
    <rPh sb="0" eb="2">
      <t>ケッサイ</t>
    </rPh>
    <rPh sb="4" eb="5">
      <t>ネン</t>
    </rPh>
    <rPh sb="7" eb="8">
      <t>ガツ</t>
    </rPh>
    <rPh sb="10" eb="11">
      <t>ヒ</t>
    </rPh>
    <phoneticPr fontId="19"/>
  </si>
  <si>
    <t>住所</t>
    <rPh sb="0" eb="2">
      <t>ジュウショ</t>
    </rPh>
    <phoneticPr fontId="19"/>
  </si>
  <si>
    <t>（宛先）</t>
    <rPh sb="1" eb="3">
      <t>アテサキ</t>
    </rPh>
    <phoneticPr fontId="19"/>
  </si>
  <si>
    <t>内　容</t>
    <rPh sb="0" eb="1">
      <t>ウチ</t>
    </rPh>
    <rPh sb="2" eb="3">
      <t>ヨウ</t>
    </rPh>
    <phoneticPr fontId="19"/>
  </si>
  <si>
    <t>許可してよろしいか</t>
    <rPh sb="0" eb="2">
      <t>キョカ</t>
    </rPh>
    <phoneticPr fontId="19"/>
  </si>
  <si>
    <t>公印使用承認</t>
    <rPh sb="0" eb="2">
      <t>コウイン</t>
    </rPh>
    <rPh sb="2" eb="4">
      <t>シヨウ</t>
    </rPh>
    <rPh sb="4" eb="6">
      <t>ショウニン</t>
    </rPh>
    <phoneticPr fontId="19"/>
  </si>
  <si>
    <t>令和</t>
    <rPh sb="0" eb="1">
      <t>レイ</t>
    </rPh>
    <rPh sb="1" eb="2">
      <t>ワ</t>
    </rPh>
    <phoneticPr fontId="19"/>
  </si>
  <si>
    <t>上記について下記の条件をつけて許可します。</t>
    <rPh sb="0" eb="2">
      <t>ジョウキ</t>
    </rPh>
    <rPh sb="6" eb="8">
      <t>カキ</t>
    </rPh>
    <rPh sb="9" eb="11">
      <t>ジョウケン</t>
    </rPh>
    <rPh sb="15" eb="17">
      <t>キョカ</t>
    </rPh>
    <phoneticPr fontId="19"/>
  </si>
  <si>
    <t>日</t>
    <rPh sb="0" eb="1">
      <t>ヒ</t>
    </rPh>
    <phoneticPr fontId="19"/>
  </si>
  <si>
    <t>みなと交流センター使用許可申請書</t>
    <rPh sb="3" eb="5">
      <t>コウリュウ</t>
    </rPh>
    <rPh sb="9" eb="11">
      <t>シヨウ</t>
    </rPh>
    <rPh sb="11" eb="13">
      <t>キョカ</t>
    </rPh>
    <rPh sb="13" eb="16">
      <t>シンセイショ</t>
    </rPh>
    <phoneticPr fontId="19"/>
  </si>
  <si>
    <t>有無に○を記入→</t>
    <rPh sb="0" eb="2">
      <t>ウム</t>
    </rPh>
    <rPh sb="5" eb="7">
      <t>キニュウ</t>
    </rPh>
    <phoneticPr fontId="19"/>
  </si>
  <si>
    <t>今治市長</t>
    <rPh sb="0" eb="2">
      <t>イマバリ</t>
    </rPh>
    <rPh sb="2" eb="4">
      <t>シチョウ</t>
    </rPh>
    <phoneticPr fontId="19"/>
  </si>
  <si>
    <t>予定人数</t>
  </si>
  <si>
    <t>氏名</t>
    <rPh sb="0" eb="2">
      <t>シメイ</t>
    </rPh>
    <phoneticPr fontId="19"/>
  </si>
  <si>
    <t>２．許可の目的外に使用し、または、その権利を譲渡してはならない。</t>
    <rPh sb="2" eb="4">
      <t>キョカ</t>
    </rPh>
    <rPh sb="5" eb="7">
      <t>モクテキ</t>
    </rPh>
    <rPh sb="7" eb="8">
      <t>ガイ</t>
    </rPh>
    <rPh sb="9" eb="11">
      <t>シヨウ</t>
    </rPh>
    <rPh sb="19" eb="21">
      <t>ケンリ</t>
    </rPh>
    <rPh sb="22" eb="24">
      <t>ジョウト</t>
    </rPh>
    <phoneticPr fontId="19"/>
  </si>
  <si>
    <t>（※の料金の欄は記入しないでください。）</t>
    <rPh sb="3" eb="5">
      <t>リョウキン</t>
    </rPh>
    <rPh sb="6" eb="7">
      <t>ラン</t>
    </rPh>
    <rPh sb="8" eb="10">
      <t>キニュウ</t>
    </rPh>
    <phoneticPr fontId="19"/>
  </si>
  <si>
    <t>使用年月日</t>
    <rPh sb="0" eb="2">
      <t>シヨウ</t>
    </rPh>
    <rPh sb="2" eb="5">
      <t>ネンガッピ</t>
    </rPh>
    <phoneticPr fontId="19"/>
  </si>
  <si>
    <t>分</t>
    <rPh sb="0" eb="1">
      <t>フン</t>
    </rPh>
    <phoneticPr fontId="19"/>
  </si>
  <si>
    <t>令和</t>
    <rPh sb="0" eb="2">
      <t>レイワ</t>
    </rPh>
    <phoneticPr fontId="19"/>
  </si>
  <si>
    <t>日</t>
    <rPh sb="0" eb="1">
      <t>ニチ</t>
    </rPh>
    <phoneticPr fontId="19"/>
  </si>
  <si>
    <t>8時30分～
22時00分</t>
  </si>
  <si>
    <t>時</t>
    <rPh sb="0" eb="1">
      <t>ジ</t>
    </rPh>
    <phoneticPr fontId="19"/>
  </si>
  <si>
    <t>冷暖房</t>
    <rPh sb="0" eb="3">
      <t>レイダンボウ</t>
    </rPh>
    <phoneticPr fontId="19"/>
  </si>
  <si>
    <t>有</t>
    <rPh sb="0" eb="1">
      <t>アリ</t>
    </rPh>
    <phoneticPr fontId="19"/>
  </si>
  <si>
    <t>使用区分</t>
    <rPh sb="0" eb="2">
      <t>シヨウ</t>
    </rPh>
    <rPh sb="2" eb="4">
      <t>クブン</t>
    </rPh>
    <phoneticPr fontId="19"/>
  </si>
  <si>
    <t>無</t>
    <rPh sb="0" eb="1">
      <t>ナ</t>
    </rPh>
    <phoneticPr fontId="19"/>
  </si>
  <si>
    <t>※</t>
  </si>
  <si>
    <t>営利目的</t>
    <rPh sb="0" eb="2">
      <t>エイリ</t>
    </rPh>
    <rPh sb="2" eb="4">
      <t>モクテキ</t>
    </rPh>
    <phoneticPr fontId="19"/>
  </si>
  <si>
    <t>単価</t>
    <rPh sb="0" eb="2">
      <t>タンカ</t>
    </rPh>
    <phoneticPr fontId="19"/>
  </si>
  <si>
    <t>時間</t>
    <rPh sb="0" eb="2">
      <t>ジカン</t>
    </rPh>
    <phoneticPr fontId="19"/>
  </si>
  <si>
    <t>４．天災等を除き、既納の使用料は返還できません。</t>
    <rPh sb="2" eb="4">
      <t>テンサイ</t>
    </rPh>
    <rPh sb="4" eb="5">
      <t>ナド</t>
    </rPh>
    <rPh sb="6" eb="7">
      <t>ノゾ</t>
    </rPh>
    <rPh sb="9" eb="11">
      <t>キノウ</t>
    </rPh>
    <rPh sb="12" eb="15">
      <t>シヨウリョウ</t>
    </rPh>
    <rPh sb="16" eb="18">
      <t>ヘンカン</t>
    </rPh>
    <phoneticPr fontId="19"/>
  </si>
  <si>
    <t>⑥ 08時30分～22時00分</t>
  </si>
  <si>
    <t>1時間180円</t>
    <rPh sb="1" eb="3">
      <t>ジカン</t>
    </rPh>
    <rPh sb="6" eb="7">
      <t>エン</t>
    </rPh>
    <phoneticPr fontId="19"/>
  </si>
  <si>
    <t>　　　※10円未満切捨</t>
  </si>
  <si>
    <t>１．使用料を指定納期までに納入しないときは、使用許可を取り消すことがあります。</t>
    <rPh sb="2" eb="4">
      <t>シヨウ</t>
    </rPh>
    <rPh sb="4" eb="5">
      <t>リョウ</t>
    </rPh>
    <rPh sb="6" eb="8">
      <t>シテイ</t>
    </rPh>
    <rPh sb="8" eb="10">
      <t>ノウキ</t>
    </rPh>
    <rPh sb="13" eb="15">
      <t>ノウニュウ</t>
    </rPh>
    <rPh sb="22" eb="24">
      <t>シヨウ</t>
    </rPh>
    <rPh sb="24" eb="26">
      <t>キョカ</t>
    </rPh>
    <rPh sb="27" eb="28">
      <t>ト</t>
    </rPh>
    <rPh sb="29" eb="30">
      <t>ケ</t>
    </rPh>
    <phoneticPr fontId="19"/>
  </si>
  <si>
    <t>３．使用者は使用後ただちに現状に回復しなければならない。</t>
    <rPh sb="2" eb="5">
      <t>シヨウシャ</t>
    </rPh>
    <rPh sb="6" eb="9">
      <t>シヨウゴ</t>
    </rPh>
    <rPh sb="13" eb="15">
      <t>ゲンジョウ</t>
    </rPh>
    <rPh sb="16" eb="18">
      <t>カイフク</t>
    </rPh>
    <phoneticPr fontId="19"/>
  </si>
  <si>
    <t>丁</t>
    <rPh sb="0" eb="1">
      <t>テイ</t>
    </rPh>
    <phoneticPr fontId="19"/>
  </si>
  <si>
    <t>使用料</t>
    <rPh sb="0" eb="3">
      <t>シヨウリョウ</t>
    </rPh>
    <phoneticPr fontId="19"/>
  </si>
  <si>
    <t>キッチンスタジオ</t>
  </si>
  <si>
    <t>使用区分</t>
  </si>
  <si>
    <t>会議室・セミナールーム１</t>
  </si>
  <si>
    <t>－</t>
  </si>
  <si>
    <t>(所定料金の６割増)　</t>
  </si>
  <si>
    <t>(所定料金の８割増)　</t>
  </si>
  <si>
    <t>会議室・セミナールーム２</t>
  </si>
  <si>
    <t>③ 17時00分～22時00分</t>
    <rPh sb="4" eb="5">
      <t>ジ</t>
    </rPh>
    <rPh sb="7" eb="8">
      <t>フン</t>
    </rPh>
    <rPh sb="11" eb="12">
      <t>ジ</t>
    </rPh>
    <rPh sb="14" eb="15">
      <t>フン</t>
    </rPh>
    <phoneticPr fontId="19"/>
  </si>
  <si>
    <t>8時30分～22時00分</t>
  </si>
  <si>
    <r>
      <t>今</t>
    </r>
    <r>
      <rPr>
        <sz val="11"/>
        <color auto="1"/>
        <rFont val="ＭＳ 明朝"/>
      </rPr>
      <t>治市長　　</t>
    </r>
    <r>
      <rPr>
        <sz val="13"/>
        <color auto="1"/>
        <rFont val="ＭＳ 明朝"/>
      </rPr>
      <t>徳　永　繁　樹</t>
    </r>
    <rPh sb="0" eb="2">
      <t>イマバリ</t>
    </rPh>
    <rPh sb="2" eb="4">
      <t>シチョウ</t>
    </rPh>
    <rPh sb="6" eb="7">
      <t>トク</t>
    </rPh>
    <rPh sb="8" eb="9">
      <t>エイ</t>
    </rPh>
    <rPh sb="10" eb="11">
      <t>シゲル</t>
    </rPh>
    <rPh sb="12" eb="13">
      <t>キ</t>
    </rPh>
    <phoneticPr fontId="19"/>
  </si>
  <si>
    <t>① 08時30分～12時00分</t>
    <rPh sb="4" eb="5">
      <t>ジ</t>
    </rPh>
    <rPh sb="7" eb="8">
      <t>フン</t>
    </rPh>
    <rPh sb="11" eb="12">
      <t>ジ</t>
    </rPh>
    <rPh sb="14" eb="15">
      <t>フン</t>
    </rPh>
    <phoneticPr fontId="19"/>
  </si>
  <si>
    <t>② 12時00分～17時00分</t>
    <rPh sb="4" eb="5">
      <t>ジ</t>
    </rPh>
    <rPh sb="7" eb="8">
      <t>フン</t>
    </rPh>
    <rPh sb="11" eb="12">
      <t>ジ</t>
    </rPh>
    <rPh sb="14" eb="15">
      <t>フン</t>
    </rPh>
    <phoneticPr fontId="19"/>
  </si>
  <si>
    <t>④ 08時30分～17時00分</t>
    <rPh sb="4" eb="5">
      <t>ジ</t>
    </rPh>
    <rPh sb="7" eb="8">
      <t>フン</t>
    </rPh>
    <rPh sb="11" eb="12">
      <t>ジ</t>
    </rPh>
    <rPh sb="14" eb="15">
      <t>フン</t>
    </rPh>
    <phoneticPr fontId="19"/>
  </si>
  <si>
    <t>⑤ 12時00分～22時00分</t>
    <rPh sb="4" eb="5">
      <t>ジ</t>
    </rPh>
    <rPh sb="7" eb="8">
      <t>フン</t>
    </rPh>
    <rPh sb="11" eb="12">
      <t>ジ</t>
    </rPh>
    <rPh sb="14" eb="15">
      <t>フン</t>
    </rPh>
    <phoneticPr fontId="19"/>
  </si>
  <si>
    <t>⑥ 08時30分～22時00分</t>
    <rPh sb="4" eb="5">
      <t>ジ</t>
    </rPh>
    <rPh sb="7" eb="8">
      <t>フン</t>
    </rPh>
    <rPh sb="11" eb="12">
      <t>ジ</t>
    </rPh>
    <rPh sb="14" eb="15">
      <t>フン</t>
    </rPh>
    <phoneticPr fontId="19"/>
  </si>
  <si>
    <t>① 08時30分～13時00分</t>
  </si>
  <si>
    <t>② 13時00分～18時00分</t>
  </si>
  <si>
    <t>③ 18時00分～22時00分</t>
  </si>
  <si>
    <t>④ 08時30分～18時00分</t>
  </si>
  <si>
    <t>⑤ 13時00分～22時00分</t>
  </si>
  <si>
    <t>セミナールーム２</t>
  </si>
  <si>
    <t>※非表示</t>
    <rPh sb="1" eb="4">
      <t>ヒヒョウジ</t>
    </rPh>
    <phoneticPr fontId="19"/>
  </si>
  <si>
    <t>営利</t>
    <rPh sb="0" eb="2">
      <t>エイリ</t>
    </rPh>
    <phoneticPr fontId="19"/>
  </si>
  <si>
    <t>部屋代</t>
    <rPh sb="0" eb="3">
      <t>ヘヤダイ</t>
    </rPh>
    <phoneticPr fontId="19"/>
  </si>
  <si>
    <t>⇒</t>
  </si>
  <si>
    <t>施設名</t>
    <rPh sb="0" eb="2">
      <t>シセツ</t>
    </rPh>
    <rPh sb="2" eb="3">
      <t>メイ</t>
    </rPh>
    <phoneticPr fontId="19"/>
  </si>
  <si>
    <t>使用料小計</t>
  </si>
  <si>
    <t>□非 公 開（第　条　　号）</t>
  </si>
  <si>
    <t>□部分公開（第　条　項）</t>
  </si>
  <si>
    <t>係長</t>
    <rPh sb="0" eb="2">
      <t>カカリチョウ</t>
    </rPh>
    <phoneticPr fontId="19"/>
  </si>
  <si>
    <t>課長</t>
    <rPh sb="0" eb="2">
      <t>カチョウ</t>
    </rPh>
    <phoneticPr fontId="19"/>
  </si>
  <si>
    <t>局長</t>
    <rPh sb="0" eb="2">
      <t>キョクチョウ</t>
    </rPh>
    <phoneticPr fontId="19"/>
  </si>
  <si>
    <t>部長</t>
    <rPh sb="0" eb="2">
      <t>ブチョウ</t>
    </rPh>
    <phoneticPr fontId="19"/>
  </si>
  <si>
    <r>
      <t>今治市指令</t>
    </r>
    <r>
      <rPr>
        <sz val="11"/>
        <color theme="1"/>
        <rFont val="ＭＳ 明朝"/>
      </rPr>
      <t>建港</t>
    </r>
    <r>
      <rPr>
        <sz val="11"/>
        <color auto="1"/>
        <rFont val="ＭＳ 明朝"/>
      </rPr>
      <t xml:space="preserve"> 第　　　　　号</t>
    </r>
    <rPh sb="0" eb="3">
      <t>イマバリシ</t>
    </rPh>
    <rPh sb="3" eb="5">
      <t>シレイ</t>
    </rPh>
    <rPh sb="6" eb="7">
      <t>ミナト</t>
    </rPh>
    <rPh sb="8" eb="9">
      <t>ダイ</t>
    </rPh>
    <rPh sb="14" eb="15">
      <t>ゴウ</t>
    </rPh>
    <phoneticPr fontId="19"/>
  </si>
  <si>
    <t>（公印省略）</t>
    <rPh sb="1" eb="3">
      <t>コウイン</t>
    </rPh>
    <rPh sb="3" eb="5">
      <t>ショウリャク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</si>
</sst>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&quot;円&quot;"/>
  </numFmts>
  <fonts count="3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b/>
      <sz val="18"/>
      <color auto="1"/>
      <name val="ＭＳ 明朝"/>
      <family val="1"/>
    </font>
    <font>
      <sz val="14"/>
      <color auto="1"/>
      <name val="ＭＳ Ｐ明朝"/>
      <family val="1"/>
    </font>
    <font>
      <sz val="13"/>
      <color auto="1"/>
      <name val="ＭＳ 明朝"/>
      <family val="1"/>
    </font>
    <font>
      <sz val="12"/>
      <color auto="1"/>
      <name val="ＭＳ 明朝"/>
      <family val="1"/>
    </font>
    <font>
      <sz val="11"/>
      <color indexed="8"/>
      <name val="ＭＳ 明朝"/>
      <family val="1"/>
    </font>
    <font>
      <b/>
      <sz val="11"/>
      <color auto="1"/>
      <name val="ＭＳ 明朝"/>
      <family val="1"/>
    </font>
    <font>
      <sz val="10"/>
      <color auto="1"/>
      <name val="ＭＳ 明朝"/>
      <family val="1"/>
    </font>
    <font>
      <b/>
      <sz val="11"/>
      <color indexed="10"/>
      <name val="ＭＳ 明朝"/>
      <family val="1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b/>
      <sz val="16"/>
      <color auto="1"/>
      <name val="ＭＳ 明朝"/>
      <family val="1"/>
    </font>
    <font>
      <b/>
      <sz val="14"/>
      <color auto="1"/>
      <name val="ＭＳ 明朝"/>
      <family val="1"/>
    </font>
    <font>
      <sz val="8"/>
      <color auto="1"/>
      <name val="ＭＳ Ｐ明朝"/>
      <family val="1"/>
    </font>
    <font>
      <sz val="9"/>
      <color auto="1"/>
      <name val="ＭＳ 明朝"/>
      <family val="1"/>
    </font>
    <font>
      <b/>
      <sz val="9"/>
      <color auto="1"/>
      <name val="ＭＳ 明朝"/>
      <family val="1"/>
    </font>
    <font>
      <b/>
      <sz val="11"/>
      <color rgb="FFFF0000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1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2" fillId="0" borderId="10" xfId="0" applyFont="1" applyBorder="1" applyAlignment="1" applyProtection="1">
      <alignment horizontal="distributed" vertical="center"/>
    </xf>
    <xf numFmtId="0" fontId="22" fillId="0" borderId="11" xfId="0" applyFont="1" applyBorder="1" applyAlignment="1" applyProtection="1">
      <alignment horizontal="distributed" vertical="center"/>
    </xf>
    <xf numFmtId="0" fontId="22" fillId="0" borderId="12" xfId="0" applyFont="1" applyBorder="1" applyAlignment="1" applyProtection="1">
      <alignment horizontal="distributed" vertical="center"/>
    </xf>
    <xf numFmtId="0" fontId="20" fillId="0" borderId="13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2" fillId="0" borderId="13" xfId="0" applyFont="1" applyBorder="1" applyAlignment="1" applyProtection="1">
      <alignment horizontal="distributed" vertical="center"/>
    </xf>
    <xf numFmtId="0" fontId="22" fillId="0" borderId="0" xfId="0" applyFont="1" applyBorder="1" applyAlignment="1" applyProtection="1">
      <alignment horizontal="distributed" vertical="center"/>
    </xf>
    <xf numFmtId="0" fontId="22" fillId="0" borderId="14" xfId="0" applyFont="1" applyBorder="1" applyAlignment="1" applyProtection="1">
      <alignment horizontal="distributed"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24" borderId="19" xfId="0" applyFont="1" applyFill="1" applyBorder="1" applyAlignment="1" applyProtection="1">
      <alignment horizontal="center" vertical="center" shrinkToFit="1"/>
    </xf>
    <xf numFmtId="0" fontId="20" fillId="0" borderId="19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/>
    </xf>
    <xf numFmtId="0" fontId="20" fillId="0" borderId="10" xfId="0" applyFont="1" applyBorder="1" applyProtection="1">
      <alignment vertical="center"/>
    </xf>
    <xf numFmtId="0" fontId="20" fillId="0" borderId="11" xfId="0" applyFont="1" applyBorder="1" applyProtection="1">
      <alignment vertical="center"/>
    </xf>
    <xf numFmtId="0" fontId="20" fillId="0" borderId="12" xfId="0" applyFont="1" applyBorder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13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14" xfId="0" applyFont="1" applyBorder="1" applyProtection="1">
      <alignment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22" xfId="0" applyFont="1" applyBorder="1" applyAlignment="1" applyProtection="1">
      <alignment horizontal="center" vertical="center" shrinkToFit="1"/>
    </xf>
    <xf numFmtId="0" fontId="22" fillId="0" borderId="23" xfId="0" applyFont="1" applyBorder="1" applyAlignment="1" applyProtection="1">
      <alignment horizontal="center" vertical="center" shrinkToFit="1"/>
    </xf>
    <xf numFmtId="0" fontId="22" fillId="0" borderId="22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9" fillId="0" borderId="0" xfId="0" applyFont="1" applyBorder="1" applyProtection="1">
      <alignment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Protection="1">
      <alignment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20" fillId="25" borderId="10" xfId="0" applyFont="1" applyFill="1" applyBorder="1" applyAlignment="1" applyProtection="1">
      <alignment horizontal="center" vertical="center" shrinkToFit="1"/>
      <protection locked="0"/>
    </xf>
    <xf numFmtId="0" fontId="20" fillId="25" borderId="12" xfId="0" applyFont="1" applyFill="1" applyBorder="1" applyAlignment="1" applyProtection="1">
      <alignment horizontal="center" vertical="center" shrinkToFit="1"/>
      <protection locked="0"/>
    </xf>
    <xf numFmtId="0" fontId="20" fillId="25" borderId="13" xfId="0" applyFont="1" applyFill="1" applyBorder="1" applyAlignment="1" applyProtection="1">
      <alignment horizontal="center" vertical="center" shrinkToFit="1"/>
      <protection locked="0"/>
    </xf>
    <xf numFmtId="0" fontId="20" fillId="25" borderId="14" xfId="0" applyFont="1" applyFill="1" applyBorder="1" applyAlignment="1" applyProtection="1">
      <alignment horizontal="center" vertical="center" shrinkToFit="1"/>
      <protection locked="0"/>
    </xf>
    <xf numFmtId="0" fontId="20" fillId="25" borderId="22" xfId="0" applyFont="1" applyFill="1" applyBorder="1" applyAlignment="1" applyProtection="1">
      <alignment horizontal="center" vertical="center" shrinkToFit="1"/>
      <protection locked="0"/>
    </xf>
    <xf numFmtId="0" fontId="20" fillId="25" borderId="23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top"/>
    </xf>
    <xf numFmtId="0" fontId="21" fillId="0" borderId="11" xfId="0" applyFont="1" applyBorder="1" applyAlignment="1" applyProtection="1">
      <alignment horizontal="center" vertical="top"/>
    </xf>
    <xf numFmtId="176" fontId="27" fillId="0" borderId="19" xfId="0" applyNumberFormat="1" applyFont="1" applyBorder="1" applyAlignment="1" applyProtection="1">
      <alignment horizontal="right" vertical="center" shrinkToFi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1" fillId="0" borderId="22" xfId="0" applyFont="1" applyBorder="1" applyAlignment="1" applyProtection="1">
      <alignment horizontal="center" vertical="top"/>
    </xf>
    <xf numFmtId="0" fontId="21" fillId="0" borderId="24" xfId="0" applyFont="1" applyBorder="1" applyAlignment="1" applyProtection="1">
      <alignment horizontal="center" vertical="top"/>
    </xf>
    <xf numFmtId="0" fontId="20" fillId="24" borderId="29" xfId="0" applyFont="1" applyFill="1" applyBorder="1" applyAlignment="1" applyProtection="1">
      <alignment horizontal="center" vertical="center" shrinkToFit="1"/>
    </xf>
    <xf numFmtId="0" fontId="20" fillId="24" borderId="30" xfId="0" applyFont="1" applyFill="1" applyBorder="1" applyAlignment="1" applyProtection="1">
      <alignment horizontal="center" vertical="center" shrinkToFit="1"/>
    </xf>
    <xf numFmtId="0" fontId="20" fillId="26" borderId="31" xfId="0" applyFont="1" applyFill="1" applyBorder="1" applyAlignment="1" applyProtection="1">
      <alignment horizontal="center" vertical="center" shrinkToFit="1"/>
    </xf>
    <xf numFmtId="0" fontId="20" fillId="26" borderId="32" xfId="0" applyFont="1" applyFill="1" applyBorder="1" applyAlignment="1" applyProtection="1">
      <alignment horizontal="center" vertical="center" shrinkToFit="1"/>
    </xf>
    <xf numFmtId="176" fontId="20" fillId="0" borderId="19" xfId="0" applyNumberFormat="1" applyFont="1" applyBorder="1" applyAlignment="1" applyProtection="1">
      <alignment horizontal="right" vertical="center"/>
    </xf>
    <xf numFmtId="0" fontId="20" fillId="0" borderId="19" xfId="0" applyFont="1" applyBorder="1" applyAlignment="1" applyProtection="1">
      <alignment horizontal="right" vertical="center"/>
    </xf>
    <xf numFmtId="0" fontId="27" fillId="24" borderId="19" xfId="0" applyFont="1" applyFill="1" applyBorder="1" applyAlignment="1" applyProtection="1">
      <alignment horizontal="center" vertical="center" shrinkToFit="1"/>
    </xf>
    <xf numFmtId="0" fontId="27" fillId="0" borderId="19" xfId="0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right" vertical="center" wrapText="1"/>
    </xf>
    <xf numFmtId="0" fontId="27" fillId="0" borderId="19" xfId="0" applyFont="1" applyBorder="1" applyAlignment="1" applyProtection="1">
      <alignment horizontal="center" vertical="center" wrapText="1"/>
    </xf>
    <xf numFmtId="176" fontId="20" fillId="0" borderId="19" xfId="0" applyNumberFormat="1" applyFont="1" applyBorder="1" applyAlignment="1" applyProtection="1">
      <alignment horizontal="right" vertical="center" shrinkToFit="1"/>
    </xf>
    <xf numFmtId="0" fontId="20" fillId="0" borderId="19" xfId="0" applyFont="1" applyBorder="1" applyAlignment="1" applyProtection="1">
      <alignment horizontal="right" vertical="center" shrinkToFit="1"/>
    </xf>
    <xf numFmtId="0" fontId="20" fillId="0" borderId="0" xfId="0" applyFont="1" applyAlignment="1" applyProtection="1">
      <alignment vertical="center"/>
    </xf>
    <xf numFmtId="0" fontId="21" fillId="0" borderId="10" xfId="0" applyFont="1" applyBorder="1" applyAlignment="1" applyProtection="1">
      <alignment horizontal="center" vertical="center" shrinkToFit="1"/>
    </xf>
    <xf numFmtId="0" fontId="21" fillId="0" borderId="11" xfId="0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20" fillId="0" borderId="20" xfId="0" applyFont="1" applyBorder="1" applyAlignment="1" applyProtection="1">
      <alignment horizontal="right" vertical="center"/>
    </xf>
    <xf numFmtId="0" fontId="20" fillId="0" borderId="14" xfId="0" applyFont="1" applyBorder="1" applyAlignment="1" applyProtection="1">
      <alignment horizontal="right" vertical="center"/>
    </xf>
    <xf numFmtId="0" fontId="28" fillId="0" borderId="33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distributed" vertical="center"/>
    </xf>
    <xf numFmtId="0" fontId="29" fillId="0" borderId="0" xfId="0" applyFont="1" applyAlignment="1" applyProtection="1">
      <alignment horizontal="distributed" vertical="center"/>
    </xf>
    <xf numFmtId="0" fontId="22" fillId="0" borderId="24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25" borderId="1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vertical="center"/>
    </xf>
    <xf numFmtId="0" fontId="22" fillId="0" borderId="14" xfId="0" applyFont="1" applyBorder="1" applyProtection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vertical="center"/>
    </xf>
    <xf numFmtId="0" fontId="29" fillId="0" borderId="13" xfId="0" applyFont="1" applyBorder="1" applyAlignment="1" applyProtection="1">
      <alignment horizontal="distributed" vertical="center"/>
    </xf>
    <xf numFmtId="0" fontId="20" fillId="0" borderId="0" xfId="0" applyFont="1" applyAlignment="1" applyProtection="1">
      <alignment horizontal="left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Protection="1">
      <alignment vertical="center"/>
    </xf>
    <xf numFmtId="0" fontId="20" fillId="0" borderId="23" xfId="0" applyFont="1" applyBorder="1" applyProtection="1">
      <alignment vertical="center"/>
    </xf>
    <xf numFmtId="0" fontId="20" fillId="0" borderId="26" xfId="0" applyFont="1" applyBorder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</xf>
    <xf numFmtId="176" fontId="27" fillId="0" borderId="19" xfId="0" applyNumberFormat="1" applyFont="1" applyBorder="1" applyAlignment="1" applyProtection="1">
      <alignment horizontal="right" vertical="center" wrapText="1"/>
    </xf>
    <xf numFmtId="0" fontId="20" fillId="0" borderId="0" xfId="0" applyFont="1" applyBorder="1" applyAlignment="1" applyProtection="1">
      <alignment horizontal="center" vertical="center" shrinkToFit="1"/>
    </xf>
    <xf numFmtId="176" fontId="20" fillId="0" borderId="0" xfId="0" applyNumberFormat="1" applyFont="1" applyBorder="1" applyAlignment="1" applyProtection="1">
      <alignment horizontal="right" vertical="center" shrinkToFit="1"/>
    </xf>
    <xf numFmtId="0" fontId="31" fillId="0" borderId="10" xfId="0" applyFont="1" applyBorder="1" applyAlignment="1" applyProtection="1">
      <alignment horizontal="center" vertical="center" shrinkToFit="1"/>
    </xf>
    <xf numFmtId="0" fontId="31" fillId="0" borderId="12" xfId="0" applyFont="1" applyBorder="1" applyAlignment="1" applyProtection="1">
      <alignment horizontal="center" vertical="center" shrinkToFit="1"/>
    </xf>
    <xf numFmtId="0" fontId="28" fillId="0" borderId="33" xfId="0" applyFont="1" applyBorder="1" applyAlignment="1" applyProtection="1">
      <alignment vertical="center" wrapText="1"/>
    </xf>
    <xf numFmtId="0" fontId="31" fillId="0" borderId="13" xfId="0" applyFont="1" applyBorder="1" applyAlignment="1" applyProtection="1">
      <alignment horizontal="center" vertical="center" shrinkToFit="1"/>
    </xf>
    <xf numFmtId="0" fontId="31" fillId="0" borderId="14" xfId="0" applyFont="1" applyBorder="1" applyAlignment="1" applyProtection="1">
      <alignment horizontal="center" vertical="center" shrinkToFit="1"/>
    </xf>
    <xf numFmtId="0" fontId="28" fillId="0" borderId="10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38" fontId="27" fillId="0" borderId="0" xfId="42" applyFont="1" applyFill="1" applyBorder="1" applyAlignment="1" applyProtection="1">
      <alignment horizontal="center" vertical="center" wrapText="1"/>
    </xf>
    <xf numFmtId="38" fontId="32" fillId="0" borderId="0" xfId="42" applyFont="1" applyFill="1" applyBorder="1" applyAlignment="1" applyProtection="1">
      <alignment horizontal="center" vertical="center" wrapText="1"/>
    </xf>
    <xf numFmtId="38" fontId="33" fillId="26" borderId="33" xfId="42" applyFont="1" applyFill="1" applyBorder="1" applyAlignment="1" applyProtection="1">
      <alignment horizontal="center" vertical="center"/>
    </xf>
    <xf numFmtId="38" fontId="34" fillId="26" borderId="13" xfId="42" applyFont="1" applyFill="1" applyBorder="1" applyAlignment="1" applyProtection="1">
      <alignment horizontal="center" vertical="center"/>
    </xf>
    <xf numFmtId="38" fontId="34" fillId="26" borderId="14" xfId="42" applyFont="1" applyFill="1" applyBorder="1" applyAlignment="1" applyProtection="1">
      <alignment horizontal="center" vertical="center"/>
    </xf>
    <xf numFmtId="38" fontId="34" fillId="26" borderId="21" xfId="42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 shrinkToFit="1"/>
    </xf>
    <xf numFmtId="0" fontId="31" fillId="0" borderId="23" xfId="0" applyFont="1" applyBorder="1" applyAlignment="1" applyProtection="1">
      <alignment horizontal="center" vertical="center" shrinkToFit="1"/>
    </xf>
    <xf numFmtId="0" fontId="22" fillId="0" borderId="22" xfId="0" applyFont="1" applyBorder="1" applyAlignment="1" applyProtection="1">
      <alignment vertical="center"/>
    </xf>
    <xf numFmtId="0" fontId="22" fillId="0" borderId="24" xfId="0" applyFont="1" applyBorder="1" applyAlignment="1" applyProtection="1">
      <alignment vertical="center"/>
    </xf>
    <xf numFmtId="0" fontId="22" fillId="0" borderId="23" xfId="0" applyFont="1" applyBorder="1" applyAlignment="1" applyProtection="1">
      <alignment vertical="center"/>
    </xf>
    <xf numFmtId="0" fontId="27" fillId="25" borderId="19" xfId="0" applyFont="1" applyFill="1" applyBorder="1" applyAlignment="1" applyProtection="1">
      <alignment horizontal="center" vertical="center" shrinkToFit="1"/>
      <protection locked="0"/>
    </xf>
    <xf numFmtId="0" fontId="27" fillId="25" borderId="10" xfId="0" applyFont="1" applyFill="1" applyBorder="1" applyAlignment="1" applyProtection="1">
      <alignment horizontal="center" vertical="center" shrinkToFit="1"/>
      <protection locked="0"/>
    </xf>
    <xf numFmtId="0" fontId="27" fillId="25" borderId="12" xfId="0" applyFont="1" applyFill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 applyProtection="1">
      <alignment horizontal="distributed" vertical="center"/>
    </xf>
    <xf numFmtId="0" fontId="27" fillId="25" borderId="13" xfId="0" applyFont="1" applyFill="1" applyBorder="1" applyAlignment="1" applyProtection="1">
      <alignment horizontal="center" vertical="center" shrinkToFit="1"/>
      <protection locked="0"/>
    </xf>
    <xf numFmtId="0" fontId="27" fillId="25" borderId="14" xfId="0" applyFont="1" applyFill="1" applyBorder="1" applyAlignment="1" applyProtection="1">
      <alignment horizontal="center" vertical="center" shrinkToFit="1"/>
      <protection locked="0"/>
    </xf>
    <xf numFmtId="0" fontId="27" fillId="25" borderId="22" xfId="0" applyFont="1" applyFill="1" applyBorder="1" applyAlignment="1" applyProtection="1">
      <alignment horizontal="center" vertical="center" shrinkToFit="1"/>
      <protection locked="0"/>
    </xf>
    <xf numFmtId="0" fontId="27" fillId="25" borderId="2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176" fontId="27" fillId="0" borderId="10" xfId="0" applyNumberFormat="1" applyFont="1" applyBorder="1" applyAlignment="1" applyProtection="1">
      <alignment horizontal="right" vertical="center" shrinkToFit="1"/>
    </xf>
    <xf numFmtId="176" fontId="27" fillId="0" borderId="12" xfId="0" applyNumberFormat="1" applyFont="1" applyBorder="1" applyAlignment="1" applyProtection="1">
      <alignment horizontal="right" vertical="center" shrinkToFit="1"/>
    </xf>
    <xf numFmtId="0" fontId="20" fillId="0" borderId="20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176" fontId="27" fillId="0" borderId="13" xfId="0" applyNumberFormat="1" applyFont="1" applyBorder="1" applyAlignment="1" applyProtection="1">
      <alignment horizontal="right" vertical="center" shrinkToFit="1"/>
    </xf>
    <xf numFmtId="176" fontId="27" fillId="0" borderId="14" xfId="0" applyNumberFormat="1" applyFont="1" applyBorder="1" applyAlignment="1" applyProtection="1">
      <alignment horizontal="right" vertical="center" shrinkToFit="1"/>
    </xf>
    <xf numFmtId="0" fontId="37" fillId="0" borderId="13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/>
    </xf>
    <xf numFmtId="0" fontId="37" fillId="0" borderId="21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vertical="center"/>
    </xf>
    <xf numFmtId="0" fontId="20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horizontal="center" vertical="center"/>
    </xf>
    <xf numFmtId="0" fontId="37" fillId="0" borderId="35" xfId="0" applyFont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/>
    </xf>
    <xf numFmtId="176" fontId="27" fillId="0" borderId="22" xfId="0" applyNumberFormat="1" applyFont="1" applyBorder="1" applyAlignment="1" applyProtection="1">
      <alignment horizontal="right" vertical="center" shrinkToFit="1"/>
    </xf>
    <xf numFmtId="176" fontId="27" fillId="0" borderId="23" xfId="0" applyNumberFormat="1" applyFont="1" applyBorder="1" applyAlignment="1" applyProtection="1">
      <alignment horizontal="right" vertical="center" shrinkToFit="1"/>
    </xf>
    <xf numFmtId="0" fontId="20" fillId="0" borderId="24" xfId="0" applyFont="1" applyBorder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 shrinkToFit="1"/>
    </xf>
    <xf numFmtId="0" fontId="20" fillId="0" borderId="1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22" xfId="0" applyFont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vertical="top"/>
    </xf>
    <xf numFmtId="0" fontId="21" fillId="0" borderId="0" xfId="0" applyFont="1" applyBorder="1" applyAlignment="1" applyProtection="1">
      <alignment vertical="center" shrinkToFit="1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49" fontId="20" fillId="0" borderId="20" xfId="0" applyNumberFormat="1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left" vertical="center"/>
    </xf>
    <xf numFmtId="0" fontId="27" fillId="0" borderId="10" xfId="0" applyFont="1" applyBorder="1" applyAlignment="1" applyProtection="1">
      <alignment horizontal="center" vertical="center" shrinkToFit="1"/>
    </xf>
    <xf numFmtId="0" fontId="27" fillId="0" borderId="12" xfId="0" applyFont="1" applyBorder="1" applyAlignment="1" applyProtection="1">
      <alignment horizontal="center" vertical="center" shrinkToFit="1"/>
    </xf>
    <xf numFmtId="0" fontId="27" fillId="0" borderId="13" xfId="0" applyFont="1" applyBorder="1" applyAlignment="1" applyProtection="1">
      <alignment horizontal="center" vertical="center" shrinkToFit="1"/>
    </xf>
    <xf numFmtId="0" fontId="27" fillId="0" borderId="14" xfId="0" applyFont="1" applyBorder="1" applyAlignment="1" applyProtection="1">
      <alignment horizontal="center" vertical="center" shrinkToFit="1"/>
    </xf>
    <xf numFmtId="0" fontId="27" fillId="0" borderId="22" xfId="0" applyFont="1" applyBorder="1" applyAlignment="1" applyProtection="1">
      <alignment horizontal="center" vertical="center" shrinkToFit="1"/>
    </xf>
    <xf numFmtId="0" fontId="27" fillId="0" borderId="23" xfId="0" applyFont="1" applyBorder="1" applyAlignment="1" applyProtection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26"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theme="4" tint="0.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82550</xdr:colOff>
      <xdr:row>1</xdr:row>
      <xdr:rowOff>75565</xdr:rowOff>
    </xdr:from>
    <xdr:to xmlns:xdr="http://schemas.openxmlformats.org/drawingml/2006/spreadsheetDrawing">
      <xdr:col>5</xdr:col>
      <xdr:colOff>10160</xdr:colOff>
      <xdr:row>3</xdr:row>
      <xdr:rowOff>109220</xdr:rowOff>
    </xdr:to>
    <xdr:sp macro="" textlink="">
      <xdr:nvSpPr>
        <xdr:cNvPr id="3164" name="楕円 91"/>
        <xdr:cNvSpPr>
          <a:spLocks noChangeArrowheads="1"/>
        </xdr:cNvSpPr>
      </xdr:nvSpPr>
      <xdr:spPr>
        <a:xfrm>
          <a:off x="177800" y="247015"/>
          <a:ext cx="308610" cy="33845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FD75"/>
  <sheetViews>
    <sheetView showZeros="0" tabSelected="1" view="pageBreakPreview" topLeftCell="S28" zoomScale="85" zoomScaleNormal="115" zoomScaleSheetLayoutView="85" workbookViewId="0">
      <selection activeCell="DH79" sqref="DH79"/>
    </sheetView>
  </sheetViews>
  <sheetFormatPr defaultColWidth="1.125" defaultRowHeight="13.5"/>
  <cols>
    <col min="1" max="27" width="1.25" style="1" customWidth="1"/>
    <col min="28" max="29" width="8.625" style="1" hidden="1" customWidth="1"/>
    <col min="30" max="55" width="1.25" style="1" customWidth="1"/>
    <col min="56" max="57" width="8.625" style="1" hidden="1" customWidth="1"/>
    <col min="58" max="80" width="1.25" style="1" customWidth="1"/>
    <col min="81" max="82" width="8.625" style="1" hidden="1" customWidth="1"/>
    <col min="83" max="160" width="1.25" style="1" customWidth="1"/>
    <col min="161" max="255" width="1.125" style="1" bestFit="1" customWidth="0"/>
    <col min="256" max="16384" width="1.125" style="1"/>
  </cols>
  <sheetData>
    <row r="1" spans="1:158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1:158" s="2" customFormat="1" ht="12">
      <c r="B2" s="11" t="s">
        <v>65</v>
      </c>
      <c r="C2" s="11"/>
      <c r="D2" s="11"/>
      <c r="E2" s="11"/>
      <c r="F2" s="11"/>
      <c r="U2" s="79" t="s">
        <v>13</v>
      </c>
      <c r="V2" s="82"/>
      <c r="W2" s="84"/>
      <c r="X2" s="79" t="s">
        <v>6</v>
      </c>
      <c r="Y2" s="82"/>
      <c r="Z2" s="84"/>
      <c r="AA2" s="79" t="s">
        <v>12</v>
      </c>
      <c r="AB2" s="82"/>
      <c r="AC2" s="82"/>
      <c r="AD2" s="82"/>
      <c r="AE2" s="84"/>
      <c r="AF2" s="79" t="s">
        <v>11</v>
      </c>
      <c r="AG2" s="82"/>
      <c r="AH2" s="84"/>
      <c r="AI2" s="99" t="s">
        <v>15</v>
      </c>
      <c r="AJ2" s="101"/>
      <c r="AK2" s="101"/>
      <c r="AL2" s="101"/>
      <c r="AM2" s="101"/>
      <c r="AN2" s="101"/>
      <c r="AO2" s="101"/>
      <c r="AP2" s="101"/>
      <c r="AQ2" s="45" t="s">
        <v>17</v>
      </c>
      <c r="AR2" s="5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2"/>
      <c r="DK2" s="202"/>
      <c r="DL2" s="202"/>
      <c r="DM2" s="202"/>
      <c r="DN2" s="202"/>
      <c r="DO2" s="202"/>
      <c r="DP2" s="202"/>
      <c r="DQ2" s="202"/>
      <c r="DR2" s="193"/>
      <c r="DS2" s="193"/>
    </row>
    <row r="3" spans="1:158" s="2" customFormat="1" ht="12">
      <c r="B3" s="11"/>
      <c r="C3" s="11"/>
      <c r="D3" s="11"/>
      <c r="E3" s="11"/>
      <c r="F3" s="11"/>
      <c r="U3" s="80"/>
      <c r="V3" s="83"/>
      <c r="W3" s="85"/>
      <c r="X3" s="80"/>
      <c r="Y3" s="83"/>
      <c r="Z3" s="85"/>
      <c r="AA3" s="80"/>
      <c r="AB3" s="83"/>
      <c r="AC3" s="83"/>
      <c r="AD3" s="83"/>
      <c r="AE3" s="85"/>
      <c r="AF3" s="80"/>
      <c r="AG3" s="83"/>
      <c r="AH3" s="85"/>
      <c r="AI3" s="100"/>
      <c r="AJ3" s="102"/>
      <c r="AK3" s="102"/>
      <c r="AL3" s="102"/>
      <c r="AM3" s="102"/>
      <c r="AN3" s="102"/>
      <c r="AO3" s="102"/>
      <c r="AP3" s="102"/>
      <c r="AQ3" s="109"/>
      <c r="AR3" s="112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2"/>
      <c r="DK3" s="202"/>
      <c r="DL3" s="202"/>
      <c r="DM3" s="202"/>
      <c r="DN3" s="202"/>
      <c r="DO3" s="202"/>
      <c r="DP3" s="202"/>
      <c r="DQ3" s="202"/>
      <c r="DR3" s="193"/>
      <c r="DS3" s="193"/>
    </row>
    <row r="4" spans="1:158" s="2" customFormat="1" ht="12">
      <c r="B4" s="10"/>
      <c r="C4" s="32"/>
      <c r="D4" s="32"/>
      <c r="E4" s="32"/>
      <c r="F4" s="32"/>
      <c r="U4" s="80"/>
      <c r="V4" s="83"/>
      <c r="W4" s="85"/>
      <c r="X4" s="80"/>
      <c r="Y4" s="83"/>
      <c r="Z4" s="85"/>
      <c r="AA4" s="80"/>
      <c r="AB4" s="83"/>
      <c r="AC4" s="83"/>
      <c r="AD4" s="83"/>
      <c r="AE4" s="85"/>
      <c r="AF4" s="80"/>
      <c r="AG4" s="83"/>
      <c r="AH4" s="85"/>
      <c r="AI4" s="100"/>
      <c r="AJ4" s="102"/>
      <c r="AK4" s="102"/>
      <c r="AL4" s="102"/>
      <c r="AM4" s="102"/>
      <c r="AN4" s="102"/>
      <c r="AO4" s="102"/>
      <c r="AP4" s="102"/>
      <c r="AQ4" s="109"/>
      <c r="AR4" s="112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2"/>
      <c r="DK4" s="202"/>
      <c r="DL4" s="202"/>
      <c r="DM4" s="202"/>
      <c r="DN4" s="202"/>
      <c r="DO4" s="202"/>
      <c r="DP4" s="202"/>
      <c r="DQ4" s="202"/>
      <c r="DR4" s="193"/>
      <c r="DS4" s="193"/>
    </row>
    <row r="5" spans="1:158" s="3" customFormat="1" ht="7.5" customHeight="1">
      <c r="A5" s="5" t="s">
        <v>10</v>
      </c>
      <c r="B5" s="12"/>
      <c r="C5" s="33" t="s">
        <v>18</v>
      </c>
      <c r="D5" s="45"/>
      <c r="E5" s="45"/>
      <c r="F5" s="45"/>
      <c r="G5" s="51"/>
      <c r="H5" s="33" t="s">
        <v>22</v>
      </c>
      <c r="I5" s="45"/>
      <c r="J5" s="45"/>
      <c r="K5" s="45"/>
      <c r="L5" s="51"/>
      <c r="M5" s="33" t="s">
        <v>99</v>
      </c>
      <c r="N5" s="45"/>
      <c r="O5" s="45"/>
      <c r="P5" s="45"/>
      <c r="Q5" s="51"/>
      <c r="R5" s="33" t="s">
        <v>98</v>
      </c>
      <c r="S5" s="45"/>
      <c r="T5" s="45"/>
      <c r="U5" s="45"/>
      <c r="V5" s="51"/>
      <c r="W5" s="33" t="s">
        <v>97</v>
      </c>
      <c r="X5" s="45"/>
      <c r="Y5" s="45"/>
      <c r="Z5" s="45"/>
      <c r="AA5" s="51"/>
      <c r="AB5" s="45"/>
      <c r="AC5" s="45"/>
      <c r="AD5" s="33" t="s">
        <v>24</v>
      </c>
      <c r="AE5" s="45"/>
      <c r="AF5" s="45"/>
      <c r="AG5" s="45"/>
      <c r="AH5" s="51"/>
      <c r="AI5" s="33" t="s">
        <v>96</v>
      </c>
      <c r="AJ5" s="45"/>
      <c r="AK5" s="45"/>
      <c r="AL5" s="45"/>
      <c r="AM5" s="51"/>
      <c r="AN5" s="33" t="s">
        <v>26</v>
      </c>
      <c r="AO5" s="45"/>
      <c r="AP5" s="45"/>
      <c r="AQ5" s="45"/>
      <c r="AR5" s="45"/>
      <c r="AS5" s="33"/>
      <c r="AT5" s="45"/>
      <c r="AU5" s="45"/>
      <c r="AV5" s="45"/>
      <c r="AW5" s="45"/>
      <c r="AX5" s="121"/>
      <c r="AY5" s="121"/>
      <c r="AZ5" s="121"/>
      <c r="BA5" s="121" t="s">
        <v>94</v>
      </c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57"/>
      <c r="BQ5" s="163" t="s">
        <v>8</v>
      </c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3"/>
      <c r="CD5" s="13"/>
      <c r="CE5" s="13"/>
      <c r="CF5" s="116"/>
      <c r="CG5" s="116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</row>
    <row r="6" spans="1:158" s="3" customFormat="1" ht="7.5" customHeight="1">
      <c r="A6" s="6"/>
      <c r="B6" s="13"/>
      <c r="C6" s="34"/>
      <c r="D6" s="46"/>
      <c r="E6" s="46"/>
      <c r="F6" s="46"/>
      <c r="G6" s="52"/>
      <c r="H6" s="34"/>
      <c r="I6" s="46"/>
      <c r="J6" s="46"/>
      <c r="K6" s="46"/>
      <c r="L6" s="52"/>
      <c r="M6" s="34"/>
      <c r="N6" s="46"/>
      <c r="O6" s="46"/>
      <c r="P6" s="46"/>
      <c r="Q6" s="52"/>
      <c r="R6" s="34"/>
      <c r="S6" s="46"/>
      <c r="T6" s="46"/>
      <c r="U6" s="46"/>
      <c r="V6" s="52"/>
      <c r="W6" s="34"/>
      <c r="X6" s="46"/>
      <c r="Y6" s="46"/>
      <c r="Z6" s="46"/>
      <c r="AA6" s="52"/>
      <c r="AB6" s="46"/>
      <c r="AC6" s="46"/>
      <c r="AD6" s="34"/>
      <c r="AE6" s="46"/>
      <c r="AF6" s="46"/>
      <c r="AG6" s="46"/>
      <c r="AH6" s="52"/>
      <c r="AI6" s="34"/>
      <c r="AJ6" s="46"/>
      <c r="AK6" s="46"/>
      <c r="AL6" s="46"/>
      <c r="AM6" s="52"/>
      <c r="AN6" s="34"/>
      <c r="AO6" s="46"/>
      <c r="AP6" s="46"/>
      <c r="AQ6" s="46"/>
      <c r="AR6" s="46"/>
      <c r="AS6" s="113"/>
      <c r="AT6" s="109"/>
      <c r="AU6" s="109"/>
      <c r="AV6" s="109"/>
      <c r="AW6" s="109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58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3"/>
      <c r="CD6" s="13"/>
      <c r="CE6" s="13"/>
      <c r="CF6" s="116"/>
      <c r="CG6" s="116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</row>
    <row r="7" spans="1:158" s="3" customFormat="1" ht="7.5" customHeight="1">
      <c r="A7" s="6"/>
      <c r="B7" s="13"/>
      <c r="C7" s="35"/>
      <c r="D7" s="47"/>
      <c r="E7" s="47"/>
      <c r="F7" s="47"/>
      <c r="G7" s="53"/>
      <c r="H7" s="35"/>
      <c r="I7" s="47"/>
      <c r="J7" s="47"/>
      <c r="K7" s="47"/>
      <c r="L7" s="53"/>
      <c r="M7" s="35"/>
      <c r="N7" s="47"/>
      <c r="O7" s="47"/>
      <c r="P7" s="47"/>
      <c r="Q7" s="53"/>
      <c r="R7" s="35"/>
      <c r="S7" s="47"/>
      <c r="T7" s="47"/>
      <c r="U7" s="47"/>
      <c r="V7" s="53"/>
      <c r="W7" s="35"/>
      <c r="X7" s="47"/>
      <c r="Y7" s="47"/>
      <c r="Z7" s="47"/>
      <c r="AA7" s="53"/>
      <c r="AB7" s="48"/>
      <c r="AC7" s="48"/>
      <c r="AD7" s="35"/>
      <c r="AE7" s="47"/>
      <c r="AF7" s="47"/>
      <c r="AG7" s="47"/>
      <c r="AH7" s="53"/>
      <c r="AI7" s="35"/>
      <c r="AJ7" s="47"/>
      <c r="AK7" s="47"/>
      <c r="AL7" s="47"/>
      <c r="AM7" s="53"/>
      <c r="AN7" s="35"/>
      <c r="AO7" s="47"/>
      <c r="AP7" s="47"/>
      <c r="AQ7" s="47"/>
      <c r="AR7" s="53"/>
      <c r="AS7" s="36"/>
      <c r="AT7" s="48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58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3"/>
      <c r="CD7" s="13"/>
      <c r="CE7" s="13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</row>
    <row r="8" spans="1:158" s="3" customFormat="1" ht="9" customHeight="1">
      <c r="A8" s="6"/>
      <c r="B8" s="13"/>
      <c r="C8" s="36"/>
      <c r="D8" s="48"/>
      <c r="E8" s="48"/>
      <c r="F8" s="48"/>
      <c r="G8" s="54"/>
      <c r="H8" s="36"/>
      <c r="I8" s="48"/>
      <c r="J8" s="48"/>
      <c r="K8" s="48"/>
      <c r="L8" s="54"/>
      <c r="M8" s="36"/>
      <c r="N8" s="48"/>
      <c r="O8" s="48"/>
      <c r="P8" s="48"/>
      <c r="Q8" s="54"/>
      <c r="R8" s="36"/>
      <c r="S8" s="48"/>
      <c r="T8" s="48"/>
      <c r="U8" s="48"/>
      <c r="V8" s="54"/>
      <c r="W8" s="36"/>
      <c r="X8" s="48"/>
      <c r="Y8" s="48"/>
      <c r="Z8" s="48"/>
      <c r="AA8" s="54"/>
      <c r="AB8" s="48"/>
      <c r="AC8" s="48"/>
      <c r="AD8" s="36"/>
      <c r="AE8" s="48"/>
      <c r="AF8" s="48"/>
      <c r="AG8" s="48"/>
      <c r="AH8" s="54"/>
      <c r="AI8" s="36"/>
      <c r="AJ8" s="48"/>
      <c r="AK8" s="48"/>
      <c r="AL8" s="48"/>
      <c r="AM8" s="54"/>
      <c r="AN8" s="36"/>
      <c r="AO8" s="48"/>
      <c r="AP8" s="48"/>
      <c r="AQ8" s="48"/>
      <c r="AR8" s="54"/>
      <c r="AS8" s="36"/>
      <c r="AT8" s="48"/>
      <c r="AU8" s="116"/>
      <c r="AV8" s="116" t="s">
        <v>28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58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3"/>
      <c r="CD8" s="13"/>
      <c r="CE8" s="13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</row>
    <row r="9" spans="1:158" s="3" customFormat="1" ht="7.5" customHeight="1">
      <c r="A9" s="6"/>
      <c r="B9" s="13"/>
      <c r="C9" s="36"/>
      <c r="D9" s="48"/>
      <c r="E9" s="48"/>
      <c r="F9" s="48"/>
      <c r="G9" s="54"/>
      <c r="H9" s="36"/>
      <c r="I9" s="48"/>
      <c r="J9" s="48"/>
      <c r="K9" s="48"/>
      <c r="L9" s="54"/>
      <c r="M9" s="36"/>
      <c r="N9" s="48"/>
      <c r="O9" s="48"/>
      <c r="P9" s="48"/>
      <c r="Q9" s="54"/>
      <c r="R9" s="36"/>
      <c r="S9" s="48"/>
      <c r="T9" s="48"/>
      <c r="U9" s="48"/>
      <c r="V9" s="54"/>
      <c r="W9" s="36"/>
      <c r="X9" s="48"/>
      <c r="Y9" s="48"/>
      <c r="Z9" s="48"/>
      <c r="AA9" s="54"/>
      <c r="AB9" s="48"/>
      <c r="AC9" s="48"/>
      <c r="AD9" s="36"/>
      <c r="AE9" s="48"/>
      <c r="AF9" s="48"/>
      <c r="AG9" s="48"/>
      <c r="AH9" s="54"/>
      <c r="AI9" s="36"/>
      <c r="AJ9" s="48"/>
      <c r="AK9" s="48"/>
      <c r="AL9" s="48"/>
      <c r="AM9" s="54"/>
      <c r="AN9" s="36"/>
      <c r="AO9" s="48"/>
      <c r="AP9" s="48"/>
      <c r="AQ9" s="48"/>
      <c r="AR9" s="54"/>
      <c r="AS9" s="36"/>
      <c r="AT9" s="48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58"/>
      <c r="BQ9" s="163" t="s">
        <v>29</v>
      </c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3"/>
      <c r="CD9" s="13"/>
      <c r="CE9" s="13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</row>
    <row r="10" spans="1:158" s="3" customFormat="1" ht="7.5" customHeight="1">
      <c r="A10" s="6"/>
      <c r="B10" s="13"/>
      <c r="C10" s="36"/>
      <c r="D10" s="48"/>
      <c r="E10" s="48"/>
      <c r="F10" s="48"/>
      <c r="G10" s="54"/>
      <c r="H10" s="36"/>
      <c r="I10" s="48"/>
      <c r="J10" s="48"/>
      <c r="K10" s="48"/>
      <c r="L10" s="54"/>
      <c r="M10" s="36"/>
      <c r="N10" s="48"/>
      <c r="O10" s="48"/>
      <c r="P10" s="48"/>
      <c r="Q10" s="54"/>
      <c r="R10" s="36"/>
      <c r="S10" s="48"/>
      <c r="T10" s="48"/>
      <c r="U10" s="48"/>
      <c r="V10" s="54"/>
      <c r="W10" s="36"/>
      <c r="X10" s="48"/>
      <c r="Y10" s="48"/>
      <c r="Z10" s="48"/>
      <c r="AA10" s="54"/>
      <c r="AB10" s="48"/>
      <c r="AC10" s="48"/>
      <c r="AD10" s="36"/>
      <c r="AE10" s="48"/>
      <c r="AF10" s="48"/>
      <c r="AG10" s="48"/>
      <c r="AH10" s="54"/>
      <c r="AI10" s="36"/>
      <c r="AJ10" s="48"/>
      <c r="AK10" s="48"/>
      <c r="AL10" s="48"/>
      <c r="AM10" s="54"/>
      <c r="AN10" s="36"/>
      <c r="AO10" s="48"/>
      <c r="AP10" s="48"/>
      <c r="AQ10" s="48"/>
      <c r="AR10" s="54"/>
      <c r="AS10" s="36"/>
      <c r="AT10" s="48"/>
      <c r="AU10" s="116"/>
      <c r="AV10" s="116"/>
      <c r="AW10" s="116"/>
      <c r="AX10" s="116"/>
      <c r="AY10" s="116"/>
      <c r="AZ10" s="116"/>
      <c r="BA10" s="116" t="s">
        <v>95</v>
      </c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58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3"/>
      <c r="CD10" s="13"/>
      <c r="CE10" s="13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</row>
    <row r="11" spans="1:158" s="3" customFormat="1" ht="7.5" customHeight="1">
      <c r="A11" s="6"/>
      <c r="B11" s="13"/>
      <c r="C11" s="36"/>
      <c r="D11" s="48"/>
      <c r="E11" s="48"/>
      <c r="F11" s="48"/>
      <c r="G11" s="54"/>
      <c r="H11" s="36"/>
      <c r="I11" s="48"/>
      <c r="J11" s="48"/>
      <c r="K11" s="48"/>
      <c r="L11" s="54"/>
      <c r="M11" s="36"/>
      <c r="N11" s="48"/>
      <c r="O11" s="48"/>
      <c r="P11" s="48"/>
      <c r="Q11" s="54"/>
      <c r="R11" s="36"/>
      <c r="S11" s="48"/>
      <c r="T11" s="48"/>
      <c r="U11" s="48"/>
      <c r="V11" s="54"/>
      <c r="W11" s="36"/>
      <c r="X11" s="48"/>
      <c r="Y11" s="48"/>
      <c r="Z11" s="48"/>
      <c r="AA11" s="54"/>
      <c r="AB11" s="48"/>
      <c r="AC11" s="48"/>
      <c r="AD11" s="36"/>
      <c r="AE11" s="48"/>
      <c r="AF11" s="48"/>
      <c r="AG11" s="48"/>
      <c r="AH11" s="54"/>
      <c r="AI11" s="36"/>
      <c r="AJ11" s="48"/>
      <c r="AK11" s="48"/>
      <c r="AL11" s="48"/>
      <c r="AM11" s="54"/>
      <c r="AN11" s="36"/>
      <c r="AO11" s="48"/>
      <c r="AP11" s="48"/>
      <c r="AQ11" s="48"/>
      <c r="AR11" s="54"/>
      <c r="AS11" s="36"/>
      <c r="AT11" s="48"/>
      <c r="AU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58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3"/>
      <c r="CD11" s="13"/>
      <c r="CE11" s="13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</row>
    <row r="12" spans="1:158" s="3" customFormat="1" ht="7.5" customHeight="1">
      <c r="A12" s="7"/>
      <c r="B12" s="14"/>
      <c r="C12" s="37"/>
      <c r="D12" s="49"/>
      <c r="E12" s="49"/>
      <c r="F12" s="49"/>
      <c r="G12" s="55"/>
      <c r="H12" s="37"/>
      <c r="I12" s="49"/>
      <c r="J12" s="49"/>
      <c r="K12" s="49"/>
      <c r="L12" s="55"/>
      <c r="M12" s="37"/>
      <c r="N12" s="49"/>
      <c r="O12" s="49"/>
      <c r="P12" s="49"/>
      <c r="Q12" s="55"/>
      <c r="R12" s="37"/>
      <c r="S12" s="49"/>
      <c r="T12" s="49"/>
      <c r="U12" s="49"/>
      <c r="V12" s="55"/>
      <c r="W12" s="37"/>
      <c r="X12" s="49"/>
      <c r="Y12" s="49"/>
      <c r="Z12" s="49"/>
      <c r="AA12" s="55"/>
      <c r="AB12" s="48"/>
      <c r="AC12" s="48"/>
      <c r="AD12" s="37"/>
      <c r="AE12" s="49"/>
      <c r="AF12" s="49"/>
      <c r="AG12" s="49"/>
      <c r="AH12" s="55"/>
      <c r="AI12" s="37"/>
      <c r="AJ12" s="49"/>
      <c r="AK12" s="49"/>
      <c r="AL12" s="49"/>
      <c r="AM12" s="55"/>
      <c r="AN12" s="37"/>
      <c r="AO12" s="49"/>
      <c r="AP12" s="49"/>
      <c r="AQ12" s="49"/>
      <c r="AR12" s="55"/>
      <c r="AS12" s="37"/>
      <c r="AT12" s="49"/>
      <c r="AU12" s="117"/>
      <c r="AV12" s="117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59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3"/>
      <c r="CD12" s="13"/>
      <c r="CE12" s="13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</row>
    <row r="13" spans="1:158">
      <c r="A13" s="8" t="s">
        <v>33</v>
      </c>
      <c r="B13" s="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Q13" s="110" t="s">
        <v>34</v>
      </c>
      <c r="AR13" s="110"/>
      <c r="AS13" s="110"/>
      <c r="AT13" s="110"/>
      <c r="AU13" s="110"/>
      <c r="AV13" s="110"/>
      <c r="AW13" s="110"/>
      <c r="AX13" s="122"/>
      <c r="AY13" s="122"/>
      <c r="AZ13" s="122"/>
      <c r="BA13" s="122"/>
      <c r="BB13" s="122"/>
      <c r="BC13" s="122"/>
      <c r="BD13" s="110"/>
      <c r="BE13" s="110"/>
      <c r="CC13" s="110"/>
      <c r="CD13" s="110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</row>
    <row r="14" spans="1:15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CC14" s="111"/>
      <c r="CD14" s="111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</row>
    <row r="15" spans="1:15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4"/>
      <c r="BE15" s="4"/>
      <c r="CC15" s="4"/>
      <c r="CD15" s="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</row>
    <row r="16" spans="1:158">
      <c r="BI16" s="22" t="s">
        <v>35</v>
      </c>
      <c r="BJ16" s="22"/>
      <c r="BK16" s="22"/>
      <c r="BL16" s="22"/>
      <c r="BM16" s="154"/>
      <c r="BN16" s="154"/>
      <c r="BO16" s="154"/>
      <c r="BP16" s="22" t="s">
        <v>17</v>
      </c>
      <c r="BQ16" s="22"/>
      <c r="BR16" s="154"/>
      <c r="BS16" s="154"/>
      <c r="BT16" s="154"/>
      <c r="BU16" s="22" t="s">
        <v>19</v>
      </c>
      <c r="BV16" s="22"/>
      <c r="BW16" s="154"/>
      <c r="BX16" s="154"/>
      <c r="BY16" s="154"/>
      <c r="BZ16" s="22" t="s">
        <v>37</v>
      </c>
      <c r="CA16" s="22"/>
      <c r="EJ16" s="22" t="s">
        <v>35</v>
      </c>
      <c r="EK16" s="22"/>
      <c r="EL16" s="22"/>
      <c r="EM16" s="22"/>
      <c r="EN16" s="23">
        <f>BM16</f>
        <v>0</v>
      </c>
      <c r="EO16" s="23"/>
      <c r="EP16" s="23"/>
      <c r="EQ16" s="22" t="s">
        <v>17</v>
      </c>
      <c r="ER16" s="22"/>
      <c r="ES16" s="23">
        <f>BR16</f>
        <v>0</v>
      </c>
      <c r="ET16" s="23"/>
      <c r="EU16" s="23"/>
      <c r="EV16" s="22" t="s">
        <v>19</v>
      </c>
      <c r="EW16" s="22"/>
      <c r="EX16" s="22">
        <f>BW16</f>
        <v>0</v>
      </c>
      <c r="EY16" s="22"/>
      <c r="EZ16" s="22"/>
      <c r="FA16" s="22" t="s">
        <v>37</v>
      </c>
      <c r="FB16" s="22"/>
    </row>
    <row r="17" spans="1:160" ht="7.5" customHeight="1"/>
    <row r="18" spans="1:160" ht="13.5" customHeight="1">
      <c r="A18" s="9" t="s">
        <v>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F18" s="9" t="s">
        <v>38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</row>
    <row r="19" spans="1:160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</row>
    <row r="20" spans="1:160" ht="15">
      <c r="A20" s="1" t="s">
        <v>31</v>
      </c>
      <c r="B20" s="15"/>
      <c r="CF20" s="1" t="s">
        <v>31</v>
      </c>
      <c r="CG20" s="15"/>
    </row>
    <row r="21" spans="1:160" ht="15">
      <c r="B21" s="16" t="s">
        <v>40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AY21" s="38" t="s">
        <v>5</v>
      </c>
      <c r="AZ21" s="38"/>
      <c r="BA21" s="130"/>
      <c r="BB21" s="130"/>
      <c r="BC21" s="130"/>
      <c r="BD21" s="130"/>
      <c r="BE21" s="130"/>
      <c r="BF21" s="130"/>
      <c r="BG21" s="38" t="s">
        <v>70</v>
      </c>
      <c r="BH21" s="38"/>
      <c r="BI21" s="130"/>
      <c r="BJ21" s="130"/>
      <c r="BK21" s="130"/>
      <c r="BL21" s="130"/>
      <c r="BM21" s="130"/>
      <c r="BN21" s="130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G21" s="16" t="s">
        <v>40</v>
      </c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EB21" s="38" t="s">
        <v>5</v>
      </c>
      <c r="EC21" s="38"/>
      <c r="ED21" s="207">
        <f>BA21</f>
        <v>0</v>
      </c>
      <c r="EE21" s="38"/>
      <c r="EF21" s="38"/>
      <c r="EG21" s="38"/>
      <c r="EH21" s="38" t="s">
        <v>70</v>
      </c>
      <c r="EI21" s="38"/>
      <c r="EJ21" s="207">
        <f>BI21</f>
        <v>0</v>
      </c>
      <c r="EK21" s="38"/>
      <c r="EL21" s="38"/>
      <c r="EM21" s="38"/>
      <c r="EN21" s="38"/>
      <c r="EO21" s="38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</row>
    <row r="22" spans="1:160" ht="9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1:160" ht="32.25" customHeight="1">
      <c r="AF23" s="98"/>
      <c r="AG23" s="98"/>
      <c r="AH23" s="98"/>
      <c r="AI23" s="98"/>
      <c r="AJ23" s="98"/>
      <c r="AK23" s="4" t="s">
        <v>27</v>
      </c>
      <c r="AL23" s="4"/>
      <c r="AM23" s="4"/>
      <c r="AN23" s="4"/>
      <c r="AO23" s="4"/>
      <c r="AP23" s="4"/>
      <c r="AQ23" s="4"/>
      <c r="AS23" s="22" t="s">
        <v>30</v>
      </c>
      <c r="AT23" s="22"/>
      <c r="AU23" s="22"/>
      <c r="AV23" s="22"/>
      <c r="AW23" s="98"/>
      <c r="AX23" s="98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91"/>
      <c r="CD23" s="191"/>
      <c r="DI23" s="98"/>
      <c r="DJ23" s="98"/>
      <c r="DK23" s="98"/>
      <c r="DL23" s="98"/>
      <c r="DM23" s="98"/>
      <c r="DN23" s="4" t="s">
        <v>27</v>
      </c>
      <c r="DO23" s="4"/>
      <c r="DP23" s="4"/>
      <c r="DQ23" s="4"/>
      <c r="DR23" s="4"/>
      <c r="DS23" s="4"/>
      <c r="DT23" s="4"/>
      <c r="DV23" s="22" t="s">
        <v>30</v>
      </c>
      <c r="DW23" s="22"/>
      <c r="DX23" s="22"/>
      <c r="DY23" s="22"/>
      <c r="DZ23" s="98"/>
      <c r="EA23" s="98"/>
      <c r="EB23" s="191">
        <f>AY23</f>
        <v>0</v>
      </c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</row>
    <row r="24" spans="1:160" ht="32.25" customHeight="1">
      <c r="AS24" s="22" t="s">
        <v>42</v>
      </c>
      <c r="AT24" s="22"/>
      <c r="AU24" s="22"/>
      <c r="AV24" s="22"/>
      <c r="AW24" s="98"/>
      <c r="AX24" s="98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91"/>
      <c r="CD24" s="191"/>
      <c r="DV24" s="22" t="s">
        <v>42</v>
      </c>
      <c r="DW24" s="22"/>
      <c r="DX24" s="22"/>
      <c r="DY24" s="22"/>
      <c r="DZ24" s="98"/>
      <c r="EA24" s="98"/>
      <c r="EB24" s="191">
        <f>AY24</f>
        <v>0</v>
      </c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</row>
    <row r="25" spans="1:160" ht="32.25" customHeight="1">
      <c r="AS25" s="22" t="s">
        <v>2</v>
      </c>
      <c r="AT25" s="22"/>
      <c r="AU25" s="22"/>
      <c r="AV25" s="22"/>
      <c r="AW25" s="98"/>
      <c r="AX25" s="98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4"/>
      <c r="CD25" s="4"/>
      <c r="DV25" s="22" t="s">
        <v>2</v>
      </c>
      <c r="DW25" s="22"/>
      <c r="DX25" s="22"/>
      <c r="DY25" s="22"/>
      <c r="DZ25" s="98"/>
      <c r="EA25" s="98"/>
      <c r="EB25" s="4">
        <f>AY25</f>
        <v>0</v>
      </c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</row>
    <row r="26" spans="1:160" ht="18" customHeight="1">
      <c r="A26" s="1">
        <f>180*BO43</f>
        <v>0</v>
      </c>
      <c r="B26" s="17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F26" s="1">
        <f>180*EP43</f>
        <v>0</v>
      </c>
      <c r="CG26" s="17" t="s">
        <v>14</v>
      </c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</row>
    <row r="27" spans="1:160" ht="11.25" customHeight="1"/>
    <row r="28" spans="1:160" ht="11.25" customHeight="1">
      <c r="B28" s="18" t="s">
        <v>45</v>
      </c>
      <c r="C28" s="39"/>
      <c r="D28" s="39"/>
      <c r="E28" s="39"/>
      <c r="F28" s="39"/>
      <c r="G28" s="39"/>
      <c r="H28" s="39"/>
      <c r="I28" s="39"/>
      <c r="J28" s="39"/>
      <c r="K28" s="57"/>
      <c r="L28" s="61" t="s">
        <v>47</v>
      </c>
      <c r="M28" s="39"/>
      <c r="N28" s="39"/>
      <c r="O28" s="39"/>
      <c r="P28" s="39"/>
      <c r="Q28" s="71"/>
      <c r="R28" s="71"/>
      <c r="S28" s="71"/>
      <c r="T28" s="39" t="s">
        <v>17</v>
      </c>
      <c r="U28" s="39"/>
      <c r="V28" s="39"/>
      <c r="W28" s="71"/>
      <c r="X28" s="71"/>
      <c r="Y28" s="71"/>
      <c r="Z28" s="39" t="s">
        <v>19</v>
      </c>
      <c r="AA28" s="39"/>
      <c r="AB28" s="39"/>
      <c r="AC28" s="39"/>
      <c r="AD28" s="39"/>
      <c r="AE28" s="71"/>
      <c r="AF28" s="71"/>
      <c r="AG28" s="71"/>
      <c r="AH28" s="39" t="s">
        <v>48</v>
      </c>
      <c r="AI28" s="39"/>
      <c r="AJ28" s="39"/>
      <c r="AK28" s="39" t="s">
        <v>23</v>
      </c>
      <c r="AL28" s="39"/>
      <c r="AM28" s="71"/>
      <c r="AN28" s="71"/>
      <c r="AO28" s="71"/>
      <c r="AP28" s="106" t="s">
        <v>1</v>
      </c>
      <c r="AQ28" s="106"/>
      <c r="AR28" s="39"/>
      <c r="AS28" s="71"/>
      <c r="AT28" s="71"/>
      <c r="AU28" s="71"/>
      <c r="AV28" s="106" t="s">
        <v>50</v>
      </c>
      <c r="AW28" s="106"/>
      <c r="AX28" s="106"/>
      <c r="AY28" s="124"/>
      <c r="AZ28" s="124"/>
      <c r="BA28" s="124"/>
      <c r="BB28" s="106" t="s">
        <v>46</v>
      </c>
      <c r="BC28" s="106"/>
      <c r="BD28" s="106"/>
      <c r="BE28" s="106"/>
      <c r="BF28" s="106"/>
      <c r="BG28" s="106" t="s">
        <v>20</v>
      </c>
      <c r="BH28" s="106"/>
      <c r="BI28" s="106"/>
      <c r="BJ28" s="124"/>
      <c r="BK28" s="124"/>
      <c r="BL28" s="124"/>
      <c r="BM28" s="106" t="s">
        <v>50</v>
      </c>
      <c r="BN28" s="106"/>
      <c r="BO28" s="106"/>
      <c r="BP28" s="124"/>
      <c r="BQ28" s="124"/>
      <c r="BR28" s="124"/>
      <c r="BS28" s="106" t="s">
        <v>46</v>
      </c>
      <c r="BT28" s="106"/>
      <c r="BU28" s="106"/>
      <c r="BV28" s="172"/>
      <c r="BW28" s="172"/>
      <c r="BX28" s="172"/>
      <c r="BY28" s="172"/>
      <c r="BZ28" s="172"/>
      <c r="CA28" s="172"/>
      <c r="CB28" s="183"/>
      <c r="CC28" s="131"/>
      <c r="CD28" s="131"/>
      <c r="CE28" s="104"/>
      <c r="CG28" s="18" t="s">
        <v>45</v>
      </c>
      <c r="CH28" s="39"/>
      <c r="CI28" s="39"/>
      <c r="CJ28" s="39"/>
      <c r="CK28" s="39"/>
      <c r="CL28" s="39"/>
      <c r="CM28" s="39"/>
      <c r="CN28" s="39"/>
      <c r="CO28" s="39"/>
      <c r="CP28" s="57"/>
      <c r="CQ28" s="61" t="s">
        <v>47</v>
      </c>
      <c r="CR28" s="39"/>
      <c r="CS28" s="39"/>
      <c r="CT28" s="39"/>
      <c r="CU28" s="39"/>
      <c r="CV28" s="39">
        <f>Q28</f>
        <v>0</v>
      </c>
      <c r="CW28" s="39"/>
      <c r="CX28" s="39"/>
      <c r="CY28" s="39" t="s">
        <v>17</v>
      </c>
      <c r="CZ28" s="39"/>
      <c r="DA28" s="39"/>
      <c r="DB28" s="39">
        <f>W28</f>
        <v>0</v>
      </c>
      <c r="DC28" s="39"/>
      <c r="DD28" s="39"/>
      <c r="DE28" s="39" t="s">
        <v>19</v>
      </c>
      <c r="DF28" s="39"/>
      <c r="DG28" s="39"/>
      <c r="DH28" s="39">
        <f>AE28</f>
        <v>0</v>
      </c>
      <c r="DI28" s="39"/>
      <c r="DJ28" s="39"/>
      <c r="DK28" s="39" t="s">
        <v>48</v>
      </c>
      <c r="DL28" s="39"/>
      <c r="DM28" s="39"/>
      <c r="DN28" s="39" t="s">
        <v>23</v>
      </c>
      <c r="DO28" s="39"/>
      <c r="DP28" s="39">
        <f>AM28</f>
        <v>0</v>
      </c>
      <c r="DQ28" s="39"/>
      <c r="DR28" s="39"/>
      <c r="DS28" s="106" t="s">
        <v>1</v>
      </c>
      <c r="DT28" s="106"/>
      <c r="DU28" s="39"/>
      <c r="DV28" s="205">
        <f>AS28</f>
        <v>0</v>
      </c>
      <c r="DW28" s="39"/>
      <c r="DX28" s="39"/>
      <c r="DY28" s="106" t="s">
        <v>50</v>
      </c>
      <c r="DZ28" s="106"/>
      <c r="EA28" s="106"/>
      <c r="EB28" s="205">
        <f>AY28</f>
        <v>0</v>
      </c>
      <c r="EC28" s="39"/>
      <c r="ED28" s="39"/>
      <c r="EE28" s="106" t="s">
        <v>46</v>
      </c>
      <c r="EF28" s="106"/>
      <c r="EG28" s="106"/>
      <c r="EH28" s="106" t="s">
        <v>20</v>
      </c>
      <c r="EI28" s="106"/>
      <c r="EJ28" s="106"/>
      <c r="EK28" s="205">
        <f>BJ28</f>
        <v>0</v>
      </c>
      <c r="EL28" s="39"/>
      <c r="EM28" s="39"/>
      <c r="EN28" s="106" t="s">
        <v>50</v>
      </c>
      <c r="EO28" s="106"/>
      <c r="EP28" s="106"/>
      <c r="EQ28" s="205">
        <f>BP28</f>
        <v>0</v>
      </c>
      <c r="ER28" s="39"/>
      <c r="ES28" s="39"/>
      <c r="ET28" s="106" t="s">
        <v>46</v>
      </c>
      <c r="EU28" s="106"/>
      <c r="EV28" s="106"/>
      <c r="EW28" s="172"/>
      <c r="EX28" s="172"/>
      <c r="EY28" s="172"/>
      <c r="EZ28" s="172"/>
      <c r="FA28" s="172"/>
      <c r="FB28" s="172"/>
      <c r="FC28" s="183"/>
      <c r="FD28" s="104"/>
    </row>
    <row r="29" spans="1:160" ht="11.25" customHeight="1">
      <c r="B29" s="19"/>
      <c r="C29" s="40"/>
      <c r="D29" s="40"/>
      <c r="E29" s="40"/>
      <c r="F29" s="40"/>
      <c r="G29" s="40"/>
      <c r="H29" s="40"/>
      <c r="I29" s="40"/>
      <c r="J29" s="40"/>
      <c r="K29" s="58"/>
      <c r="L29" s="62"/>
      <c r="M29" s="40"/>
      <c r="N29" s="40"/>
      <c r="O29" s="40"/>
      <c r="P29" s="40"/>
      <c r="Q29" s="67"/>
      <c r="R29" s="67"/>
      <c r="S29" s="67"/>
      <c r="T29" s="40"/>
      <c r="U29" s="40"/>
      <c r="V29" s="40"/>
      <c r="W29" s="67"/>
      <c r="X29" s="67"/>
      <c r="Y29" s="67"/>
      <c r="Z29" s="40"/>
      <c r="AA29" s="40"/>
      <c r="AB29" s="40"/>
      <c r="AC29" s="40"/>
      <c r="AD29" s="40"/>
      <c r="AE29" s="67"/>
      <c r="AF29" s="67"/>
      <c r="AG29" s="67"/>
      <c r="AH29" s="40"/>
      <c r="AI29" s="40"/>
      <c r="AJ29" s="40"/>
      <c r="AK29" s="40"/>
      <c r="AL29" s="40"/>
      <c r="AM29" s="67"/>
      <c r="AN29" s="67"/>
      <c r="AO29" s="67"/>
      <c r="AP29" s="107"/>
      <c r="AQ29" s="107"/>
      <c r="AR29" s="40"/>
      <c r="AS29" s="67"/>
      <c r="AT29" s="67"/>
      <c r="AU29" s="67"/>
      <c r="AV29" s="107"/>
      <c r="AW29" s="107"/>
      <c r="AX29" s="107"/>
      <c r="AY29" s="125"/>
      <c r="AZ29" s="125"/>
      <c r="BA29" s="125"/>
      <c r="BB29" s="107"/>
      <c r="BC29" s="107"/>
      <c r="BD29" s="107"/>
      <c r="BE29" s="107"/>
      <c r="BF29" s="107"/>
      <c r="BG29" s="107"/>
      <c r="BH29" s="107"/>
      <c r="BI29" s="107"/>
      <c r="BJ29" s="125"/>
      <c r="BK29" s="125"/>
      <c r="BL29" s="125"/>
      <c r="BM29" s="107"/>
      <c r="BN29" s="107"/>
      <c r="BO29" s="107"/>
      <c r="BP29" s="125"/>
      <c r="BQ29" s="125"/>
      <c r="BR29" s="125"/>
      <c r="BS29" s="107"/>
      <c r="BT29" s="107"/>
      <c r="BU29" s="107"/>
      <c r="BV29" s="173"/>
      <c r="BW29" s="173"/>
      <c r="BX29" s="173"/>
      <c r="BY29" s="173"/>
      <c r="BZ29" s="173"/>
      <c r="CA29" s="173"/>
      <c r="CB29" s="184"/>
      <c r="CC29" s="131"/>
      <c r="CD29" s="131"/>
      <c r="CE29" s="104"/>
      <c r="CG29" s="19"/>
      <c r="CH29" s="40"/>
      <c r="CI29" s="40"/>
      <c r="CJ29" s="40"/>
      <c r="CK29" s="40"/>
      <c r="CL29" s="40"/>
      <c r="CM29" s="40"/>
      <c r="CN29" s="40"/>
      <c r="CO29" s="40"/>
      <c r="CP29" s="58"/>
      <c r="CQ29" s="62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107"/>
      <c r="DT29" s="107"/>
      <c r="DU29" s="40"/>
      <c r="DV29" s="40"/>
      <c r="DW29" s="40"/>
      <c r="DX29" s="40"/>
      <c r="DY29" s="107"/>
      <c r="DZ29" s="107"/>
      <c r="EA29" s="107"/>
      <c r="EB29" s="40"/>
      <c r="EC29" s="40"/>
      <c r="ED29" s="40"/>
      <c r="EE29" s="107"/>
      <c r="EF29" s="107"/>
      <c r="EG29" s="107"/>
      <c r="EH29" s="107"/>
      <c r="EI29" s="107"/>
      <c r="EJ29" s="107"/>
      <c r="EK29" s="40"/>
      <c r="EL29" s="40"/>
      <c r="EM29" s="40"/>
      <c r="EN29" s="107"/>
      <c r="EO29" s="107"/>
      <c r="EP29" s="107"/>
      <c r="EQ29" s="40"/>
      <c r="ER29" s="40"/>
      <c r="ES29" s="40"/>
      <c r="ET29" s="107"/>
      <c r="EU29" s="107"/>
      <c r="EV29" s="107"/>
      <c r="EW29" s="173"/>
      <c r="EX29" s="173"/>
      <c r="EY29" s="173"/>
      <c r="EZ29" s="173"/>
      <c r="FA29" s="173"/>
      <c r="FB29" s="173"/>
      <c r="FC29" s="184"/>
      <c r="FD29" s="104"/>
    </row>
    <row r="30" spans="1:160" ht="11.25" customHeight="1">
      <c r="B30" s="20" t="s">
        <v>32</v>
      </c>
      <c r="C30" s="23"/>
      <c r="D30" s="23"/>
      <c r="E30" s="23"/>
      <c r="F30" s="23"/>
      <c r="G30" s="23"/>
      <c r="H30" s="23"/>
      <c r="I30" s="23"/>
      <c r="J30" s="23"/>
      <c r="K30" s="59"/>
      <c r="L30" s="63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144" t="s">
        <v>41</v>
      </c>
      <c r="BJ30" s="144"/>
      <c r="BK30" s="144"/>
      <c r="BL30" s="144"/>
      <c r="BM30" s="144"/>
      <c r="BN30" s="144"/>
      <c r="BO30" s="144"/>
      <c r="BP30" s="144"/>
      <c r="BQ30" s="144"/>
      <c r="BR30" s="144"/>
      <c r="BS30" s="23" t="s">
        <v>23</v>
      </c>
      <c r="BT30" s="23"/>
      <c r="BU30" s="168"/>
      <c r="BV30" s="168"/>
      <c r="BW30" s="168"/>
      <c r="BX30" s="131" t="s">
        <v>1</v>
      </c>
      <c r="BY30" s="177" t="s">
        <v>25</v>
      </c>
      <c r="BZ30" s="177"/>
      <c r="CA30" s="177"/>
      <c r="CB30" s="185"/>
      <c r="CC30" s="181"/>
      <c r="CD30" s="181"/>
      <c r="CG30" s="20" t="s">
        <v>32</v>
      </c>
      <c r="CH30" s="23"/>
      <c r="CI30" s="23"/>
      <c r="CJ30" s="23"/>
      <c r="CK30" s="23"/>
      <c r="CL30" s="23"/>
      <c r="CM30" s="23"/>
      <c r="CN30" s="23"/>
      <c r="CO30" s="23"/>
      <c r="CP30" s="59"/>
      <c r="CQ30" s="194">
        <f>L30</f>
        <v>0</v>
      </c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 t="s">
        <v>41</v>
      </c>
      <c r="EK30" s="144"/>
      <c r="EL30" s="144"/>
      <c r="EM30" s="144"/>
      <c r="EN30" s="144"/>
      <c r="EO30" s="144"/>
      <c r="EP30" s="144"/>
      <c r="EQ30" s="144"/>
      <c r="ER30" s="144"/>
      <c r="ES30" s="144"/>
      <c r="ET30" s="23" t="s">
        <v>23</v>
      </c>
      <c r="EU30" s="23"/>
      <c r="EV30" s="133">
        <f>BU30</f>
        <v>0</v>
      </c>
      <c r="EW30" s="133"/>
      <c r="EX30" s="133"/>
      <c r="EY30" s="131" t="s">
        <v>1</v>
      </c>
      <c r="EZ30" s="177" t="s">
        <v>25</v>
      </c>
      <c r="FA30" s="177"/>
      <c r="FB30" s="177"/>
      <c r="FC30" s="185"/>
    </row>
    <row r="31" spans="1:160" ht="11.25" customHeight="1">
      <c r="B31" s="19"/>
      <c r="C31" s="40"/>
      <c r="D31" s="40"/>
      <c r="E31" s="40"/>
      <c r="F31" s="40"/>
      <c r="G31" s="40"/>
      <c r="H31" s="40"/>
      <c r="I31" s="40"/>
      <c r="J31" s="40"/>
      <c r="K31" s="58"/>
      <c r="L31" s="64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169"/>
      <c r="BV31" s="169"/>
      <c r="BW31" s="169"/>
      <c r="BX31" s="173"/>
      <c r="BY31" s="178"/>
      <c r="BZ31" s="178"/>
      <c r="CA31" s="178"/>
      <c r="CB31" s="186"/>
      <c r="CC31" s="181"/>
      <c r="CD31" s="181"/>
      <c r="CG31" s="19"/>
      <c r="CH31" s="40"/>
      <c r="CI31" s="40"/>
      <c r="CJ31" s="40"/>
      <c r="CK31" s="40"/>
      <c r="CL31" s="40"/>
      <c r="CM31" s="40"/>
      <c r="CN31" s="40"/>
      <c r="CO31" s="40"/>
      <c r="CP31" s="58"/>
      <c r="CQ31" s="62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198"/>
      <c r="EW31" s="198"/>
      <c r="EX31" s="198"/>
      <c r="EY31" s="173"/>
      <c r="EZ31" s="178"/>
      <c r="FA31" s="178"/>
      <c r="FB31" s="178"/>
      <c r="FC31" s="186"/>
    </row>
    <row r="32" spans="1:160" ht="11.25" customHeight="1">
      <c r="B32" s="20" t="s">
        <v>51</v>
      </c>
      <c r="C32" s="23"/>
      <c r="D32" s="23"/>
      <c r="E32" s="23"/>
      <c r="F32" s="23"/>
      <c r="G32" s="23"/>
      <c r="H32" s="23"/>
      <c r="I32" s="23"/>
      <c r="J32" s="23"/>
      <c r="K32" s="59"/>
      <c r="L32" s="29" t="s">
        <v>71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 t="s">
        <v>39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63"/>
      <c r="AU32" s="66"/>
      <c r="AV32" s="66"/>
      <c r="AW32" s="42" t="s">
        <v>52</v>
      </c>
      <c r="AX32" s="42"/>
      <c r="AY32" s="126"/>
      <c r="AZ32" s="63"/>
      <c r="BA32" s="66"/>
      <c r="BB32" s="66"/>
      <c r="BC32" s="42" t="s">
        <v>54</v>
      </c>
      <c r="BD32" s="42"/>
      <c r="BE32" s="42"/>
      <c r="BF32" s="42"/>
      <c r="BG32" s="126"/>
      <c r="BH32" s="140" t="s">
        <v>55</v>
      </c>
      <c r="BI32" s="145"/>
      <c r="BJ32" s="145"/>
      <c r="BK32" s="151">
        <f>SUM(AB43:AB54,BD43:BD54,CC43:CC46,CC51:CC54)</f>
        <v>0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77" t="s">
        <v>0</v>
      </c>
      <c r="BZ32" s="177"/>
      <c r="CA32" s="177"/>
      <c r="CB32" s="185"/>
      <c r="CC32" s="181"/>
      <c r="CD32" s="181"/>
      <c r="CG32" s="20" t="s">
        <v>51</v>
      </c>
      <c r="CH32" s="23"/>
      <c r="CI32" s="23"/>
      <c r="CJ32" s="23"/>
      <c r="CK32" s="23"/>
      <c r="CL32" s="23"/>
      <c r="CM32" s="23"/>
      <c r="CN32" s="23"/>
      <c r="CO32" s="23"/>
      <c r="CP32" s="59"/>
      <c r="CQ32" s="29" t="s">
        <v>71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 t="s">
        <v>39</v>
      </c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194">
        <f>AT32</f>
        <v>0</v>
      </c>
      <c r="DX32" s="144"/>
      <c r="DY32" s="144"/>
      <c r="DZ32" s="42" t="s">
        <v>52</v>
      </c>
      <c r="EA32" s="42"/>
      <c r="EB32" s="126"/>
      <c r="EC32" s="194">
        <f>AZ32</f>
        <v>0</v>
      </c>
      <c r="ED32" s="144"/>
      <c r="EE32" s="144"/>
      <c r="EF32" s="42" t="s">
        <v>54</v>
      </c>
      <c r="EG32" s="42"/>
      <c r="EH32" s="126"/>
      <c r="EI32" s="140" t="s">
        <v>55</v>
      </c>
      <c r="EJ32" s="145"/>
      <c r="EK32" s="145"/>
      <c r="EL32" s="151">
        <f>BK32</f>
        <v>0</v>
      </c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77" t="s">
        <v>0</v>
      </c>
      <c r="FA32" s="177"/>
      <c r="FB32" s="177"/>
      <c r="FC32" s="185"/>
    </row>
    <row r="33" spans="2:159" ht="11.25" customHeight="1">
      <c r="B33" s="19"/>
      <c r="C33" s="40"/>
      <c r="D33" s="40"/>
      <c r="E33" s="40"/>
      <c r="F33" s="40"/>
      <c r="G33" s="40"/>
      <c r="H33" s="40"/>
      <c r="I33" s="40"/>
      <c r="J33" s="40"/>
      <c r="K33" s="58"/>
      <c r="L33" s="31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64"/>
      <c r="AU33" s="67"/>
      <c r="AV33" s="67"/>
      <c r="AW33" s="44"/>
      <c r="AX33" s="44"/>
      <c r="AY33" s="127"/>
      <c r="AZ33" s="64"/>
      <c r="BA33" s="67"/>
      <c r="BB33" s="67"/>
      <c r="BC33" s="44"/>
      <c r="BD33" s="44"/>
      <c r="BE33" s="44"/>
      <c r="BF33" s="44"/>
      <c r="BG33" s="127"/>
      <c r="BH33" s="141"/>
      <c r="BI33" s="146"/>
      <c r="BJ33" s="146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78"/>
      <c r="BZ33" s="178"/>
      <c r="CA33" s="178"/>
      <c r="CB33" s="186"/>
      <c r="CC33" s="181"/>
      <c r="CD33" s="181"/>
      <c r="CG33" s="19"/>
      <c r="CH33" s="40"/>
      <c r="CI33" s="40"/>
      <c r="CJ33" s="40"/>
      <c r="CK33" s="40"/>
      <c r="CL33" s="40"/>
      <c r="CM33" s="40"/>
      <c r="CN33" s="40"/>
      <c r="CO33" s="40"/>
      <c r="CP33" s="58"/>
      <c r="CQ33" s="31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62"/>
      <c r="DX33" s="40"/>
      <c r="DY33" s="40"/>
      <c r="DZ33" s="44"/>
      <c r="EA33" s="44"/>
      <c r="EB33" s="127"/>
      <c r="EC33" s="62"/>
      <c r="ED33" s="40"/>
      <c r="EE33" s="40"/>
      <c r="EF33" s="44"/>
      <c r="EG33" s="44"/>
      <c r="EH33" s="127"/>
      <c r="EI33" s="141"/>
      <c r="EJ33" s="146"/>
      <c r="EK33" s="146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78"/>
      <c r="FA33" s="178"/>
      <c r="FB33" s="178"/>
      <c r="FC33" s="186"/>
    </row>
    <row r="34" spans="2:159" ht="11.25" customHeight="1">
      <c r="B34" s="20" t="s">
        <v>56</v>
      </c>
      <c r="C34" s="23"/>
      <c r="D34" s="23"/>
      <c r="E34" s="23"/>
      <c r="F34" s="23"/>
      <c r="G34" s="23"/>
      <c r="H34" s="23"/>
      <c r="I34" s="23"/>
      <c r="J34" s="23"/>
      <c r="K34" s="59"/>
      <c r="L34" s="29" t="s">
        <v>72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 t="s">
        <v>39</v>
      </c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63"/>
      <c r="AU34" s="66"/>
      <c r="AV34" s="66"/>
      <c r="AW34" s="42" t="s">
        <v>52</v>
      </c>
      <c r="AX34" s="42"/>
      <c r="AY34" s="126"/>
      <c r="AZ34" s="63"/>
      <c r="BA34" s="66"/>
      <c r="BB34" s="66"/>
      <c r="BC34" s="42" t="s">
        <v>54</v>
      </c>
      <c r="BD34" s="42"/>
      <c r="BE34" s="42"/>
      <c r="BF34" s="42"/>
      <c r="BG34" s="126"/>
      <c r="BH34" s="140" t="s">
        <v>55</v>
      </c>
      <c r="BI34" s="145"/>
      <c r="BJ34" s="145"/>
      <c r="BK34" s="151">
        <f>SUM(AC43:AC54,BE43:BE54,CD43:CD46,CD51:CD54)</f>
        <v>0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77" t="s">
        <v>0</v>
      </c>
      <c r="BZ34" s="177"/>
      <c r="CA34" s="177"/>
      <c r="CB34" s="185"/>
      <c r="CC34" s="181"/>
      <c r="CD34" s="181"/>
      <c r="CG34" s="20" t="s">
        <v>56</v>
      </c>
      <c r="CH34" s="23"/>
      <c r="CI34" s="23"/>
      <c r="CJ34" s="23"/>
      <c r="CK34" s="23"/>
      <c r="CL34" s="23"/>
      <c r="CM34" s="23"/>
      <c r="CN34" s="23"/>
      <c r="CO34" s="23"/>
      <c r="CP34" s="59"/>
      <c r="CQ34" s="29" t="s">
        <v>72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 t="s">
        <v>39</v>
      </c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194">
        <f>AT34</f>
        <v>0</v>
      </c>
      <c r="DX34" s="144"/>
      <c r="DY34" s="144"/>
      <c r="DZ34" s="42" t="s">
        <v>52</v>
      </c>
      <c r="EA34" s="42"/>
      <c r="EB34" s="126"/>
      <c r="EC34" s="194">
        <f>AZ34</f>
        <v>0</v>
      </c>
      <c r="ED34" s="144"/>
      <c r="EE34" s="144"/>
      <c r="EF34" s="42" t="s">
        <v>54</v>
      </c>
      <c r="EG34" s="42"/>
      <c r="EH34" s="126"/>
      <c r="EI34" s="140" t="s">
        <v>55</v>
      </c>
      <c r="EJ34" s="145"/>
      <c r="EK34" s="145"/>
      <c r="EL34" s="151">
        <f>BK34</f>
        <v>0</v>
      </c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77" t="s">
        <v>0</v>
      </c>
      <c r="FA34" s="177"/>
      <c r="FB34" s="177"/>
      <c r="FC34" s="185"/>
    </row>
    <row r="35" spans="2:159" ht="11.25" customHeight="1">
      <c r="B35" s="21"/>
      <c r="C35" s="41"/>
      <c r="D35" s="41"/>
      <c r="E35" s="41"/>
      <c r="F35" s="41"/>
      <c r="G35" s="41"/>
      <c r="H35" s="41"/>
      <c r="I35" s="41"/>
      <c r="J35" s="41"/>
      <c r="K35" s="60"/>
      <c r="L35" s="65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114"/>
      <c r="AU35" s="118"/>
      <c r="AV35" s="118"/>
      <c r="AW35" s="68"/>
      <c r="AX35" s="68"/>
      <c r="AY35" s="128"/>
      <c r="AZ35" s="114"/>
      <c r="BA35" s="118"/>
      <c r="BB35" s="118"/>
      <c r="BC35" s="68"/>
      <c r="BD35" s="68"/>
      <c r="BE35" s="68"/>
      <c r="BF35" s="68"/>
      <c r="BG35" s="128"/>
      <c r="BH35" s="142"/>
      <c r="BI35" s="147"/>
      <c r="BJ35" s="147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79"/>
      <c r="BZ35" s="179"/>
      <c r="CA35" s="179"/>
      <c r="CB35" s="187"/>
      <c r="CC35" s="181"/>
      <c r="CD35" s="181"/>
      <c r="CG35" s="21"/>
      <c r="CH35" s="41"/>
      <c r="CI35" s="41"/>
      <c r="CJ35" s="41"/>
      <c r="CK35" s="41"/>
      <c r="CL35" s="41"/>
      <c r="CM35" s="41"/>
      <c r="CN35" s="41"/>
      <c r="CO35" s="41"/>
      <c r="CP35" s="60"/>
      <c r="CQ35" s="65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206"/>
      <c r="DX35" s="41"/>
      <c r="DY35" s="41"/>
      <c r="DZ35" s="68"/>
      <c r="EA35" s="68"/>
      <c r="EB35" s="128"/>
      <c r="EC35" s="206"/>
      <c r="ED35" s="41"/>
      <c r="EE35" s="41"/>
      <c r="EF35" s="68"/>
      <c r="EG35" s="68"/>
      <c r="EH35" s="128"/>
      <c r="EI35" s="142"/>
      <c r="EJ35" s="147"/>
      <c r="EK35" s="147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79"/>
      <c r="FA35" s="179"/>
      <c r="FB35" s="179"/>
      <c r="FC35" s="187"/>
    </row>
    <row r="36" spans="2:159" ht="3.7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AT36" s="22"/>
      <c r="AU36" s="22"/>
      <c r="AV36" s="22"/>
      <c r="AZ36" s="22"/>
      <c r="BA36" s="22"/>
      <c r="BB36" s="22"/>
      <c r="BH36" s="143"/>
      <c r="BI36" s="143"/>
      <c r="BJ36" s="143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180"/>
      <c r="BZ36" s="180"/>
      <c r="CA36" s="180"/>
      <c r="CB36" s="180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DW36" s="22"/>
      <c r="DX36" s="22"/>
      <c r="DY36" s="22"/>
      <c r="EC36" s="22"/>
      <c r="ED36" s="22"/>
      <c r="EE36" s="22"/>
      <c r="EI36" s="143"/>
      <c r="EJ36" s="143"/>
      <c r="EK36" s="143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180"/>
      <c r="FA36" s="180"/>
      <c r="FB36" s="180"/>
      <c r="FC36" s="180"/>
    </row>
    <row r="37" spans="2:159" ht="14.25">
      <c r="B37" s="17"/>
      <c r="C37" s="17" t="s">
        <v>44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C37" s="17"/>
      <c r="CD37" s="17"/>
      <c r="CG37" s="17"/>
      <c r="CH37" s="17" t="s">
        <v>44</v>
      </c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</row>
    <row r="38" spans="2:159" ht="11.2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120"/>
      <c r="AX38" s="120"/>
      <c r="AY38" s="120"/>
      <c r="AZ38" s="120"/>
      <c r="BA38" s="120"/>
      <c r="BB38" s="120"/>
      <c r="BC38" s="120"/>
      <c r="BD38" s="23"/>
      <c r="BE38" s="23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74"/>
      <c r="BW38" s="174"/>
      <c r="BX38" s="174"/>
      <c r="BY38" s="174"/>
      <c r="BZ38" s="174"/>
      <c r="CA38" s="174"/>
      <c r="CB38" s="174"/>
      <c r="CC38" s="23"/>
      <c r="CD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74"/>
      <c r="EX38" s="174"/>
      <c r="EY38" s="174"/>
      <c r="EZ38" s="174"/>
      <c r="FA38" s="174"/>
      <c r="FB38" s="174"/>
      <c r="FC38" s="174"/>
    </row>
    <row r="39" spans="2:159" ht="10.5" customHeight="1">
      <c r="B39" s="24" t="s">
        <v>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86" t="s">
        <v>51</v>
      </c>
      <c r="AC39" s="86" t="s">
        <v>56</v>
      </c>
      <c r="AD39" s="92" t="s">
        <v>67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86" t="s">
        <v>51</v>
      </c>
      <c r="BE39" s="86" t="s">
        <v>56</v>
      </c>
      <c r="BF39" s="92" t="s">
        <v>69</v>
      </c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86" t="s">
        <v>51</v>
      </c>
      <c r="CD39" s="86" t="s">
        <v>56</v>
      </c>
      <c r="CG39" s="24" t="s">
        <v>4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92" t="s">
        <v>67</v>
      </c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 t="s">
        <v>69</v>
      </c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</row>
    <row r="40" spans="2:159" ht="10.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87"/>
      <c r="AC40" s="87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87"/>
      <c r="BE40" s="87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87"/>
      <c r="CD40" s="87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</row>
    <row r="41" spans="2:159" ht="10.5" customHeight="1">
      <c r="B41" s="25" t="s">
        <v>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 t="s">
        <v>66</v>
      </c>
      <c r="V41" s="25"/>
      <c r="W41" s="25"/>
      <c r="X41" s="25"/>
      <c r="Y41" s="25"/>
      <c r="Z41" s="25"/>
      <c r="AA41" s="25"/>
      <c r="AB41" s="88"/>
      <c r="AC41" s="88"/>
      <c r="AD41" s="93" t="s">
        <v>68</v>
      </c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25"/>
      <c r="AU41" s="25"/>
      <c r="AV41" s="25"/>
      <c r="AW41" s="25" t="s">
        <v>66</v>
      </c>
      <c r="AX41" s="25"/>
      <c r="AY41" s="25"/>
      <c r="AZ41" s="25"/>
      <c r="BA41" s="25"/>
      <c r="BB41" s="25"/>
      <c r="BC41" s="25"/>
      <c r="BD41" s="88"/>
      <c r="BE41" s="88"/>
      <c r="BF41" s="93" t="s">
        <v>57</v>
      </c>
      <c r="BG41" s="93"/>
      <c r="BH41" s="93"/>
      <c r="BI41" s="93"/>
      <c r="BJ41" s="93"/>
      <c r="BK41" s="93"/>
      <c r="BL41" s="93"/>
      <c r="BM41" s="93"/>
      <c r="BN41" s="93"/>
      <c r="BO41" s="93"/>
      <c r="BP41" s="93" t="s">
        <v>58</v>
      </c>
      <c r="BQ41" s="93"/>
      <c r="BR41" s="93"/>
      <c r="BS41" s="93"/>
      <c r="BT41" s="93"/>
      <c r="BU41" s="93" t="s">
        <v>66</v>
      </c>
      <c r="BV41" s="93"/>
      <c r="BW41" s="93"/>
      <c r="BX41" s="93"/>
      <c r="BY41" s="93"/>
      <c r="BZ41" s="93"/>
      <c r="CA41" s="93"/>
      <c r="CB41" s="93"/>
      <c r="CC41" s="88"/>
      <c r="CD41" s="88"/>
      <c r="CG41" s="25" t="s">
        <v>53</v>
      </c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 t="s">
        <v>66</v>
      </c>
      <c r="DA41" s="25"/>
      <c r="DB41" s="25"/>
      <c r="DC41" s="25"/>
      <c r="DD41" s="25"/>
      <c r="DE41" s="25"/>
      <c r="DF41" s="25"/>
      <c r="DG41" s="93" t="s">
        <v>68</v>
      </c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25"/>
      <c r="DX41" s="25"/>
      <c r="DY41" s="25"/>
      <c r="DZ41" s="25" t="s">
        <v>66</v>
      </c>
      <c r="EA41" s="25"/>
      <c r="EB41" s="25"/>
      <c r="EC41" s="25"/>
      <c r="ED41" s="25"/>
      <c r="EE41" s="25"/>
      <c r="EF41" s="25"/>
      <c r="EG41" s="93" t="s">
        <v>57</v>
      </c>
      <c r="EH41" s="93"/>
      <c r="EI41" s="93"/>
      <c r="EJ41" s="93"/>
      <c r="EK41" s="93"/>
      <c r="EL41" s="93"/>
      <c r="EM41" s="93"/>
      <c r="EN41" s="93"/>
      <c r="EO41" s="93"/>
      <c r="EP41" s="93"/>
      <c r="EQ41" s="93" t="s">
        <v>58</v>
      </c>
      <c r="ER41" s="93"/>
      <c r="ES41" s="93"/>
      <c r="ET41" s="93"/>
      <c r="EU41" s="93"/>
      <c r="EV41" s="93" t="s">
        <v>66</v>
      </c>
      <c r="EW41" s="93"/>
      <c r="EX41" s="93"/>
      <c r="EY41" s="93"/>
      <c r="EZ41" s="93"/>
      <c r="FA41" s="93"/>
      <c r="FB41" s="93"/>
      <c r="FC41" s="93"/>
    </row>
    <row r="42" spans="2:159" ht="10.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89"/>
      <c r="AC42" s="89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89"/>
      <c r="BE42" s="89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89"/>
      <c r="CD42" s="89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</row>
    <row r="43" spans="2:159" ht="10.5" customHeight="1">
      <c r="B43" s="25" t="s">
        <v>77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73"/>
      <c r="S43" s="75"/>
      <c r="T43" s="77"/>
      <c r="U43" s="81">
        <v>5780</v>
      </c>
      <c r="V43" s="81"/>
      <c r="W43" s="81"/>
      <c r="X43" s="81"/>
      <c r="Y43" s="81"/>
      <c r="Z43" s="81"/>
      <c r="AA43" s="81"/>
      <c r="AB43" s="81" t="str">
        <f>IF(AND($AT$32="○",R43="○"),U43*0.6,"")</f>
        <v/>
      </c>
      <c r="AC43" s="81" t="str">
        <f>IF(AND($AT$34="○",R43="○"),U43*0.8,"")</f>
        <v/>
      </c>
      <c r="AD43" s="93" t="s">
        <v>82</v>
      </c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115"/>
      <c r="AU43" s="115"/>
      <c r="AV43" s="115"/>
      <c r="AW43" s="81">
        <v>2290</v>
      </c>
      <c r="AX43" s="81"/>
      <c r="AY43" s="81"/>
      <c r="AZ43" s="81"/>
      <c r="BA43" s="81"/>
      <c r="BB43" s="81"/>
      <c r="BC43" s="81"/>
      <c r="BD43" s="132" t="str">
        <f>IF(AND($AT$32="○",AT43="○"),AW43*0.6,"")</f>
        <v/>
      </c>
      <c r="BE43" s="132" t="str">
        <f>IF(AND($AT$34="○",AT43="○"),AW43*0.8,"")</f>
        <v/>
      </c>
      <c r="BF43" s="93" t="s">
        <v>61</v>
      </c>
      <c r="BG43" s="93"/>
      <c r="BH43" s="93"/>
      <c r="BI43" s="93"/>
      <c r="BJ43" s="93"/>
      <c r="BK43" s="93"/>
      <c r="BL43" s="93"/>
      <c r="BM43" s="93"/>
      <c r="BN43" s="93"/>
      <c r="BO43" s="93"/>
      <c r="BP43" s="160"/>
      <c r="BQ43" s="160"/>
      <c r="BR43" s="160"/>
      <c r="BS43" s="160"/>
      <c r="BT43" s="160"/>
      <c r="BU43" s="81">
        <f>180*BP43</f>
        <v>0</v>
      </c>
      <c r="BV43" s="81"/>
      <c r="BW43" s="81"/>
      <c r="BX43" s="81"/>
      <c r="BY43" s="81"/>
      <c r="BZ43" s="81"/>
      <c r="CA43" s="81"/>
      <c r="CB43" s="81"/>
      <c r="CC43" s="132" t="str">
        <f>IF($AT$32="○",BU43*0.6,"")</f>
        <v/>
      </c>
      <c r="CD43" s="132" t="str">
        <f>IF($AT$34="○",BU43*0.8,"")</f>
        <v/>
      </c>
      <c r="CG43" s="25" t="s">
        <v>77</v>
      </c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195">
        <f>R43</f>
        <v>0</v>
      </c>
      <c r="CX43" s="197"/>
      <c r="CY43" s="199"/>
      <c r="CZ43" s="81">
        <v>5780</v>
      </c>
      <c r="DA43" s="81"/>
      <c r="DB43" s="81"/>
      <c r="DC43" s="81"/>
      <c r="DD43" s="81"/>
      <c r="DE43" s="81"/>
      <c r="DF43" s="81"/>
      <c r="DG43" s="93" t="s">
        <v>82</v>
      </c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25">
        <f>AT43</f>
        <v>0</v>
      </c>
      <c r="DX43" s="25"/>
      <c r="DY43" s="25"/>
      <c r="DZ43" s="81">
        <v>2290</v>
      </c>
      <c r="EA43" s="81"/>
      <c r="EB43" s="81"/>
      <c r="EC43" s="81"/>
      <c r="ED43" s="81"/>
      <c r="EE43" s="81"/>
      <c r="EF43" s="81"/>
      <c r="EG43" s="93" t="s">
        <v>61</v>
      </c>
      <c r="EH43" s="93"/>
      <c r="EI43" s="93"/>
      <c r="EJ43" s="93"/>
      <c r="EK43" s="93"/>
      <c r="EL43" s="93"/>
      <c r="EM43" s="93"/>
      <c r="EN43" s="93"/>
      <c r="EO43" s="93"/>
      <c r="EP43" s="93"/>
      <c r="EQ43" s="93">
        <f>BP43</f>
        <v>0</v>
      </c>
      <c r="ER43" s="93"/>
      <c r="ES43" s="93"/>
      <c r="ET43" s="93"/>
      <c r="EU43" s="93"/>
      <c r="EV43" s="81">
        <f>BU43</f>
        <v>0</v>
      </c>
      <c r="EW43" s="81"/>
      <c r="EX43" s="81"/>
      <c r="EY43" s="81"/>
      <c r="EZ43" s="81"/>
      <c r="FA43" s="81"/>
      <c r="FB43" s="81"/>
      <c r="FC43" s="81"/>
    </row>
    <row r="44" spans="2:159" ht="10.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74"/>
      <c r="S44" s="76"/>
      <c r="T44" s="78"/>
      <c r="U44" s="81"/>
      <c r="V44" s="81"/>
      <c r="W44" s="81"/>
      <c r="X44" s="81"/>
      <c r="Y44" s="81"/>
      <c r="Z44" s="81"/>
      <c r="AA44" s="81"/>
      <c r="AB44" s="81"/>
      <c r="AC44" s="81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115"/>
      <c r="AU44" s="115"/>
      <c r="AV44" s="115"/>
      <c r="AW44" s="81"/>
      <c r="AX44" s="81"/>
      <c r="AY44" s="81"/>
      <c r="AZ44" s="81"/>
      <c r="BA44" s="81"/>
      <c r="BB44" s="81"/>
      <c r="BC44" s="81"/>
      <c r="BD44" s="132"/>
      <c r="BE44" s="132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160"/>
      <c r="BQ44" s="160"/>
      <c r="BR44" s="160"/>
      <c r="BS44" s="160"/>
      <c r="BT44" s="160"/>
      <c r="BU44" s="81"/>
      <c r="BV44" s="81"/>
      <c r="BW44" s="81"/>
      <c r="BX44" s="81"/>
      <c r="BY44" s="81"/>
      <c r="BZ44" s="81"/>
      <c r="CA44" s="81"/>
      <c r="CB44" s="81"/>
      <c r="CC44" s="132"/>
      <c r="CD44" s="132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196"/>
      <c r="CX44" s="198"/>
      <c r="CY44" s="200"/>
      <c r="CZ44" s="81"/>
      <c r="DA44" s="81"/>
      <c r="DB44" s="81"/>
      <c r="DC44" s="81"/>
      <c r="DD44" s="81"/>
      <c r="DE44" s="81"/>
      <c r="DF44" s="81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25"/>
      <c r="DX44" s="25"/>
      <c r="DY44" s="25"/>
      <c r="DZ44" s="81"/>
      <c r="EA44" s="81"/>
      <c r="EB44" s="81"/>
      <c r="EC44" s="81"/>
      <c r="ED44" s="81"/>
      <c r="EE44" s="81"/>
      <c r="EF44" s="81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81"/>
      <c r="EW44" s="81"/>
      <c r="EX44" s="81"/>
      <c r="EY44" s="81"/>
      <c r="EZ44" s="81"/>
      <c r="FA44" s="81"/>
      <c r="FB44" s="81"/>
      <c r="FC44" s="81"/>
    </row>
    <row r="45" spans="2:159" ht="10.5" customHeight="1">
      <c r="B45" s="25" t="s">
        <v>78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73"/>
      <c r="S45" s="75"/>
      <c r="T45" s="77"/>
      <c r="U45" s="81">
        <v>8250</v>
      </c>
      <c r="V45" s="81"/>
      <c r="W45" s="81"/>
      <c r="X45" s="81"/>
      <c r="Y45" s="81"/>
      <c r="Z45" s="81"/>
      <c r="AA45" s="81"/>
      <c r="AB45" s="81" t="str">
        <f>IF(AND($AT$32="○",R45="○"),U45*0.6,"")</f>
        <v/>
      </c>
      <c r="AC45" s="81" t="str">
        <f>IF(AND($AT$34="○",R45="○"),U45*0.8,"")</f>
        <v/>
      </c>
      <c r="AD45" s="93" t="s">
        <v>83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115"/>
      <c r="AU45" s="115"/>
      <c r="AV45" s="115"/>
      <c r="AW45" s="81">
        <v>2800</v>
      </c>
      <c r="AX45" s="81"/>
      <c r="AY45" s="81"/>
      <c r="AZ45" s="81"/>
      <c r="BA45" s="81"/>
      <c r="BB45" s="81"/>
      <c r="BC45" s="81"/>
      <c r="BD45" s="132" t="str">
        <f>IF(AND($AT$32="○",AT45="○"),AW45*0.6,"")</f>
        <v/>
      </c>
      <c r="BE45" s="132" t="str">
        <f>IF(AND($AT$34="○",AT45="○"),AW45*0.8,"")</f>
        <v/>
      </c>
      <c r="BF45" s="135" t="s">
        <v>75</v>
      </c>
      <c r="BG45" s="138"/>
      <c r="BH45" s="138"/>
      <c r="BI45" s="138"/>
      <c r="BJ45" s="138"/>
      <c r="BK45" s="138"/>
      <c r="BL45" s="138"/>
      <c r="BM45" s="138"/>
      <c r="BN45" s="138"/>
      <c r="BO45" s="155"/>
      <c r="BP45" s="161"/>
      <c r="BQ45" s="164"/>
      <c r="BR45" s="164"/>
      <c r="BS45" s="164"/>
      <c r="BT45" s="166"/>
      <c r="BU45" s="170">
        <v>2060</v>
      </c>
      <c r="BV45" s="175"/>
      <c r="BW45" s="175"/>
      <c r="BX45" s="175"/>
      <c r="BY45" s="175"/>
      <c r="BZ45" s="175"/>
      <c r="CA45" s="175"/>
      <c r="CB45" s="188"/>
      <c r="CC45" s="132" t="str">
        <f>IF(AND($AT$32="○",BP45="○"),BU45*0.6,"")</f>
        <v/>
      </c>
      <c r="CD45" s="132" t="str">
        <f>IF(AND($AT$34="○",BP45="○"),BU45*0.8,"")</f>
        <v/>
      </c>
      <c r="CG45" s="25" t="s">
        <v>78</v>
      </c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195">
        <f>R45</f>
        <v>0</v>
      </c>
      <c r="CX45" s="197"/>
      <c r="CY45" s="199"/>
      <c r="CZ45" s="81">
        <v>8250</v>
      </c>
      <c r="DA45" s="81"/>
      <c r="DB45" s="81"/>
      <c r="DC45" s="81"/>
      <c r="DD45" s="81"/>
      <c r="DE45" s="81"/>
      <c r="DF45" s="81"/>
      <c r="DG45" s="93" t="s">
        <v>83</v>
      </c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25">
        <f>AT45</f>
        <v>0</v>
      </c>
      <c r="DX45" s="25"/>
      <c r="DY45" s="25"/>
      <c r="DZ45" s="81">
        <v>2800</v>
      </c>
      <c r="EA45" s="81"/>
      <c r="EB45" s="81"/>
      <c r="EC45" s="81"/>
      <c r="ED45" s="81"/>
      <c r="EE45" s="81"/>
      <c r="EF45" s="81"/>
      <c r="EG45" s="135" t="s">
        <v>49</v>
      </c>
      <c r="EH45" s="138"/>
      <c r="EI45" s="138"/>
      <c r="EJ45" s="138"/>
      <c r="EK45" s="138"/>
      <c r="EL45" s="138"/>
      <c r="EM45" s="138"/>
      <c r="EN45" s="138"/>
      <c r="EO45" s="138"/>
      <c r="EP45" s="155"/>
      <c r="EQ45" s="208">
        <f>BP45</f>
        <v>0</v>
      </c>
      <c r="ER45" s="210"/>
      <c r="ES45" s="210"/>
      <c r="ET45" s="210"/>
      <c r="EU45" s="212"/>
      <c r="EV45" s="170">
        <v>2060</v>
      </c>
      <c r="EW45" s="175"/>
      <c r="EX45" s="175"/>
      <c r="EY45" s="175"/>
      <c r="EZ45" s="175"/>
      <c r="FA45" s="175"/>
      <c r="FB45" s="175"/>
      <c r="FC45" s="188"/>
    </row>
    <row r="46" spans="2:159" ht="10.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74"/>
      <c r="S46" s="76"/>
      <c r="T46" s="78"/>
      <c r="U46" s="81"/>
      <c r="V46" s="81"/>
      <c r="W46" s="81"/>
      <c r="X46" s="81"/>
      <c r="Y46" s="81"/>
      <c r="Z46" s="81"/>
      <c r="AA46" s="81"/>
      <c r="AB46" s="81"/>
      <c r="AC46" s="81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115"/>
      <c r="AU46" s="115"/>
      <c r="AV46" s="115"/>
      <c r="AW46" s="81"/>
      <c r="AX46" s="81"/>
      <c r="AY46" s="81"/>
      <c r="AZ46" s="81"/>
      <c r="BA46" s="81"/>
      <c r="BB46" s="81"/>
      <c r="BC46" s="81"/>
      <c r="BD46" s="132"/>
      <c r="BE46" s="132"/>
      <c r="BF46" s="136"/>
      <c r="BG46" s="139"/>
      <c r="BH46" s="139"/>
      <c r="BI46" s="139"/>
      <c r="BJ46" s="139"/>
      <c r="BK46" s="139"/>
      <c r="BL46" s="139"/>
      <c r="BM46" s="139"/>
      <c r="BN46" s="139"/>
      <c r="BO46" s="156"/>
      <c r="BP46" s="162"/>
      <c r="BQ46" s="165"/>
      <c r="BR46" s="165"/>
      <c r="BS46" s="165"/>
      <c r="BT46" s="167"/>
      <c r="BU46" s="171"/>
      <c r="BV46" s="176"/>
      <c r="BW46" s="176"/>
      <c r="BX46" s="176"/>
      <c r="BY46" s="176"/>
      <c r="BZ46" s="176"/>
      <c r="CA46" s="176"/>
      <c r="CB46" s="189"/>
      <c r="CC46" s="132"/>
      <c r="CD46" s="132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196"/>
      <c r="CX46" s="198"/>
      <c r="CY46" s="200"/>
      <c r="CZ46" s="81"/>
      <c r="DA46" s="81"/>
      <c r="DB46" s="81"/>
      <c r="DC46" s="81"/>
      <c r="DD46" s="81"/>
      <c r="DE46" s="81"/>
      <c r="DF46" s="81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25"/>
      <c r="DX46" s="25"/>
      <c r="DY46" s="25"/>
      <c r="DZ46" s="81"/>
      <c r="EA46" s="81"/>
      <c r="EB46" s="81"/>
      <c r="EC46" s="81"/>
      <c r="ED46" s="81"/>
      <c r="EE46" s="81"/>
      <c r="EF46" s="81"/>
      <c r="EG46" s="136"/>
      <c r="EH46" s="139"/>
      <c r="EI46" s="139"/>
      <c r="EJ46" s="139"/>
      <c r="EK46" s="139"/>
      <c r="EL46" s="139"/>
      <c r="EM46" s="139"/>
      <c r="EN46" s="139"/>
      <c r="EO46" s="139"/>
      <c r="EP46" s="156"/>
      <c r="EQ46" s="209"/>
      <c r="ER46" s="211"/>
      <c r="ES46" s="211"/>
      <c r="ET46" s="211"/>
      <c r="EU46" s="213"/>
      <c r="EV46" s="171"/>
      <c r="EW46" s="176"/>
      <c r="EX46" s="176"/>
      <c r="EY46" s="176"/>
      <c r="EZ46" s="176"/>
      <c r="FA46" s="176"/>
      <c r="FB46" s="176"/>
      <c r="FC46" s="189"/>
    </row>
    <row r="47" spans="2:159" ht="10.5" customHeight="1">
      <c r="B47" s="25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73"/>
      <c r="S47" s="75"/>
      <c r="T47" s="77"/>
      <c r="U47" s="81">
        <v>11000</v>
      </c>
      <c r="V47" s="81"/>
      <c r="W47" s="81"/>
      <c r="X47" s="81"/>
      <c r="Y47" s="81"/>
      <c r="Z47" s="81"/>
      <c r="AA47" s="81"/>
      <c r="AB47" s="81" t="str">
        <f>IF(AND($AT$32="○",R47="○"),U47*0.6,"")</f>
        <v/>
      </c>
      <c r="AC47" s="81" t="str">
        <f>IF(AND($AT$34="○",R47="○"),U47*0.8,"")</f>
        <v/>
      </c>
      <c r="AD47" s="93" t="s">
        <v>84</v>
      </c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115"/>
      <c r="AU47" s="115"/>
      <c r="AV47" s="115"/>
      <c r="AW47" s="81">
        <v>2440</v>
      </c>
      <c r="AX47" s="81"/>
      <c r="AY47" s="81"/>
      <c r="AZ47" s="81"/>
      <c r="BA47" s="81"/>
      <c r="BB47" s="81"/>
      <c r="BC47" s="81"/>
      <c r="BD47" s="132" t="str">
        <f>IF(AND($AT$32="○",AT47="○"),AW47*0.6,"")</f>
        <v/>
      </c>
      <c r="BE47" s="132" t="str">
        <f>IF(AND($AT$34="○",AT47="○"),AW47*0.8,"")</f>
        <v/>
      </c>
      <c r="BF47" s="92" t="s">
        <v>73</v>
      </c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88"/>
      <c r="CD47" s="88"/>
      <c r="CG47" s="25" t="s">
        <v>74</v>
      </c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195">
        <f>R47</f>
        <v>0</v>
      </c>
      <c r="CX47" s="197"/>
      <c r="CY47" s="199"/>
      <c r="CZ47" s="81">
        <v>11000</v>
      </c>
      <c r="DA47" s="81"/>
      <c r="DB47" s="81"/>
      <c r="DC47" s="81"/>
      <c r="DD47" s="81"/>
      <c r="DE47" s="81"/>
      <c r="DF47" s="81"/>
      <c r="DG47" s="93" t="s">
        <v>84</v>
      </c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25">
        <f>AT47</f>
        <v>0</v>
      </c>
      <c r="DX47" s="25"/>
      <c r="DY47" s="25"/>
      <c r="DZ47" s="81">
        <v>2440</v>
      </c>
      <c r="EA47" s="81"/>
      <c r="EB47" s="81"/>
      <c r="EC47" s="81"/>
      <c r="ED47" s="81"/>
      <c r="EE47" s="81"/>
      <c r="EF47" s="81"/>
      <c r="EG47" s="92" t="s">
        <v>73</v>
      </c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</row>
    <row r="48" spans="2:159" ht="10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74"/>
      <c r="S48" s="76"/>
      <c r="T48" s="78"/>
      <c r="U48" s="81"/>
      <c r="V48" s="81"/>
      <c r="W48" s="81"/>
      <c r="X48" s="81"/>
      <c r="Y48" s="81"/>
      <c r="Z48" s="81"/>
      <c r="AA48" s="81"/>
      <c r="AB48" s="81"/>
      <c r="AC48" s="81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115"/>
      <c r="AU48" s="115"/>
      <c r="AV48" s="115"/>
      <c r="AW48" s="81"/>
      <c r="AX48" s="81"/>
      <c r="AY48" s="81"/>
      <c r="AZ48" s="81"/>
      <c r="BA48" s="81"/>
      <c r="BB48" s="81"/>
      <c r="BC48" s="81"/>
      <c r="BD48" s="132"/>
      <c r="BE48" s="13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89"/>
      <c r="CD48" s="89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196"/>
      <c r="CX48" s="198"/>
      <c r="CY48" s="200"/>
      <c r="CZ48" s="81"/>
      <c r="DA48" s="81"/>
      <c r="DB48" s="81"/>
      <c r="DC48" s="81"/>
      <c r="DD48" s="81"/>
      <c r="DE48" s="81"/>
      <c r="DF48" s="81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25"/>
      <c r="DX48" s="25"/>
      <c r="DY48" s="25"/>
      <c r="DZ48" s="81"/>
      <c r="EA48" s="81"/>
      <c r="EB48" s="81"/>
      <c r="EC48" s="81"/>
      <c r="ED48" s="81"/>
      <c r="EE48" s="81"/>
      <c r="EF48" s="81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</row>
    <row r="49" spans="2:159" ht="10.5" customHeight="1">
      <c r="B49" s="25" t="s">
        <v>79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73"/>
      <c r="S49" s="75"/>
      <c r="T49" s="77"/>
      <c r="U49" s="81">
        <v>14030</v>
      </c>
      <c r="V49" s="81"/>
      <c r="W49" s="81"/>
      <c r="X49" s="81"/>
      <c r="Y49" s="81"/>
      <c r="Z49" s="81"/>
      <c r="AA49" s="81"/>
      <c r="AB49" s="81" t="str">
        <f>IF(AND($AT$32="○",R49="○"),U49*0.6,"")</f>
        <v/>
      </c>
      <c r="AC49" s="81" t="str">
        <f>IF(AND($AT$34="○",R49="○"),U49*0.8,"")</f>
        <v/>
      </c>
      <c r="AD49" s="93" t="s">
        <v>85</v>
      </c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115"/>
      <c r="AU49" s="115"/>
      <c r="AV49" s="115"/>
      <c r="AW49" s="81">
        <v>4840</v>
      </c>
      <c r="AX49" s="81"/>
      <c r="AY49" s="81"/>
      <c r="AZ49" s="81"/>
      <c r="BA49" s="81"/>
      <c r="BB49" s="81"/>
      <c r="BC49" s="81"/>
      <c r="BD49" s="132" t="str">
        <f>IF(AND($AT$32="○",AT49="○"),AW49*0.6,"")</f>
        <v/>
      </c>
      <c r="BE49" s="132" t="str">
        <f>IF(AND($AT$34="○",AT49="○"),AW49*0.8,"")</f>
        <v/>
      </c>
      <c r="BF49" s="93" t="s">
        <v>57</v>
      </c>
      <c r="BG49" s="93"/>
      <c r="BH49" s="93"/>
      <c r="BI49" s="93"/>
      <c r="BJ49" s="93"/>
      <c r="BK49" s="93"/>
      <c r="BL49" s="93"/>
      <c r="BM49" s="93"/>
      <c r="BN49" s="93"/>
      <c r="BO49" s="93"/>
      <c r="BP49" s="93" t="s">
        <v>58</v>
      </c>
      <c r="BQ49" s="93"/>
      <c r="BR49" s="93"/>
      <c r="BS49" s="93"/>
      <c r="BT49" s="93"/>
      <c r="BU49" s="93" t="s">
        <v>66</v>
      </c>
      <c r="BV49" s="93"/>
      <c r="BW49" s="93"/>
      <c r="BX49" s="93"/>
      <c r="BY49" s="93"/>
      <c r="BZ49" s="93"/>
      <c r="CA49" s="93"/>
      <c r="CB49" s="93"/>
      <c r="CC49" s="88"/>
      <c r="CD49" s="88"/>
      <c r="CG49" s="25" t="s">
        <v>79</v>
      </c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195">
        <f>R49</f>
        <v>0</v>
      </c>
      <c r="CX49" s="197"/>
      <c r="CY49" s="199"/>
      <c r="CZ49" s="81">
        <v>14030</v>
      </c>
      <c r="DA49" s="81"/>
      <c r="DB49" s="81"/>
      <c r="DC49" s="81"/>
      <c r="DD49" s="81"/>
      <c r="DE49" s="81"/>
      <c r="DF49" s="81"/>
      <c r="DG49" s="93" t="s">
        <v>85</v>
      </c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25">
        <f>AT49</f>
        <v>0</v>
      </c>
      <c r="DX49" s="25"/>
      <c r="DY49" s="25"/>
      <c r="DZ49" s="81">
        <v>4840</v>
      </c>
      <c r="EA49" s="81"/>
      <c r="EB49" s="81"/>
      <c r="EC49" s="81"/>
      <c r="ED49" s="81"/>
      <c r="EE49" s="81"/>
      <c r="EF49" s="81"/>
      <c r="EG49" s="93" t="s">
        <v>57</v>
      </c>
      <c r="EH49" s="93"/>
      <c r="EI49" s="93"/>
      <c r="EJ49" s="93"/>
      <c r="EK49" s="93"/>
      <c r="EL49" s="93"/>
      <c r="EM49" s="93"/>
      <c r="EN49" s="93"/>
      <c r="EO49" s="93"/>
      <c r="EP49" s="93"/>
      <c r="EQ49" s="93" t="s">
        <v>58</v>
      </c>
      <c r="ER49" s="93"/>
      <c r="ES49" s="93"/>
      <c r="ET49" s="93"/>
      <c r="EU49" s="93"/>
      <c r="EV49" s="93" t="s">
        <v>66</v>
      </c>
      <c r="EW49" s="93"/>
      <c r="EX49" s="93"/>
      <c r="EY49" s="93"/>
      <c r="EZ49" s="93"/>
      <c r="FA49" s="93"/>
      <c r="FB49" s="93"/>
      <c r="FC49" s="93"/>
    </row>
    <row r="50" spans="2:159" ht="10.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74"/>
      <c r="S50" s="76"/>
      <c r="T50" s="78"/>
      <c r="U50" s="81"/>
      <c r="V50" s="81"/>
      <c r="W50" s="81"/>
      <c r="X50" s="81"/>
      <c r="Y50" s="81"/>
      <c r="Z50" s="81"/>
      <c r="AA50" s="81"/>
      <c r="AB50" s="81"/>
      <c r="AC50" s="81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115"/>
      <c r="AU50" s="115"/>
      <c r="AV50" s="115"/>
      <c r="AW50" s="81"/>
      <c r="AX50" s="81"/>
      <c r="AY50" s="81"/>
      <c r="AZ50" s="81"/>
      <c r="BA50" s="81"/>
      <c r="BB50" s="81"/>
      <c r="BC50" s="81"/>
      <c r="BD50" s="132"/>
      <c r="BE50" s="132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89"/>
      <c r="CD50" s="89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196"/>
      <c r="CX50" s="198"/>
      <c r="CY50" s="200"/>
      <c r="CZ50" s="81"/>
      <c r="DA50" s="81"/>
      <c r="DB50" s="81"/>
      <c r="DC50" s="81"/>
      <c r="DD50" s="81"/>
      <c r="DE50" s="81"/>
      <c r="DF50" s="81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25"/>
      <c r="DX50" s="25"/>
      <c r="DY50" s="25"/>
      <c r="DZ50" s="81"/>
      <c r="EA50" s="81"/>
      <c r="EB50" s="81"/>
      <c r="EC50" s="81"/>
      <c r="ED50" s="81"/>
      <c r="EE50" s="81"/>
      <c r="EF50" s="81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</row>
    <row r="51" spans="2:159" ht="10.5" customHeight="1">
      <c r="B51" s="25" t="s">
        <v>80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73"/>
      <c r="S51" s="75"/>
      <c r="T51" s="77"/>
      <c r="U51" s="81">
        <v>20170</v>
      </c>
      <c r="V51" s="81"/>
      <c r="W51" s="81"/>
      <c r="X51" s="81"/>
      <c r="Y51" s="81"/>
      <c r="Z51" s="81"/>
      <c r="AA51" s="81"/>
      <c r="AB51" s="81" t="str">
        <f>IF(AND($AT$32="○",R51="○"),U51*0.6,"")</f>
        <v/>
      </c>
      <c r="AC51" s="81" t="str">
        <f>IF(AND($AT$34="○",R51="○"),U51*0.8,"")</f>
        <v/>
      </c>
      <c r="AD51" s="93" t="s">
        <v>86</v>
      </c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115"/>
      <c r="AU51" s="115"/>
      <c r="AV51" s="115"/>
      <c r="AW51" s="81">
        <v>5040</v>
      </c>
      <c r="AX51" s="81"/>
      <c r="AY51" s="81"/>
      <c r="AZ51" s="81"/>
      <c r="BA51" s="81"/>
      <c r="BB51" s="81"/>
      <c r="BC51" s="81"/>
      <c r="BD51" s="132" t="str">
        <f>IF(AND($AT$32="○",AT51="○"),AW51*0.6,"")</f>
        <v/>
      </c>
      <c r="BE51" s="132" t="str">
        <f>IF(AND($AT$34="○",AT51="○"),AW51*0.8,"")</f>
        <v/>
      </c>
      <c r="BF51" s="93" t="s">
        <v>9</v>
      </c>
      <c r="BG51" s="93"/>
      <c r="BH51" s="93"/>
      <c r="BI51" s="93"/>
      <c r="BJ51" s="93"/>
      <c r="BK51" s="93"/>
      <c r="BL51" s="93"/>
      <c r="BM51" s="93"/>
      <c r="BN51" s="93"/>
      <c r="BO51" s="93"/>
      <c r="BP51" s="160"/>
      <c r="BQ51" s="160"/>
      <c r="BR51" s="160"/>
      <c r="BS51" s="160"/>
      <c r="BT51" s="160"/>
      <c r="BU51" s="81">
        <f>140*BP51</f>
        <v>0</v>
      </c>
      <c r="BV51" s="81"/>
      <c r="BW51" s="81"/>
      <c r="BX51" s="81"/>
      <c r="BY51" s="81"/>
      <c r="BZ51" s="81"/>
      <c r="CA51" s="81"/>
      <c r="CB51" s="81"/>
      <c r="CC51" s="132" t="str">
        <f>IF($AT$32="○",BU51*0.6,"")</f>
        <v/>
      </c>
      <c r="CD51" s="132" t="str">
        <f>IF($AT$34="○",BU51*0.8,"")</f>
        <v/>
      </c>
      <c r="CG51" s="25" t="s">
        <v>80</v>
      </c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195">
        <f>R51</f>
        <v>0</v>
      </c>
      <c r="CX51" s="197"/>
      <c r="CY51" s="199"/>
      <c r="CZ51" s="81">
        <v>20170</v>
      </c>
      <c r="DA51" s="81"/>
      <c r="DB51" s="81"/>
      <c r="DC51" s="81"/>
      <c r="DD51" s="81"/>
      <c r="DE51" s="81"/>
      <c r="DF51" s="81"/>
      <c r="DG51" s="93" t="s">
        <v>86</v>
      </c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25">
        <f>AT51</f>
        <v>0</v>
      </c>
      <c r="DX51" s="25"/>
      <c r="DY51" s="25"/>
      <c r="DZ51" s="81">
        <v>5040</v>
      </c>
      <c r="EA51" s="81"/>
      <c r="EB51" s="81"/>
      <c r="EC51" s="81"/>
      <c r="ED51" s="81"/>
      <c r="EE51" s="81"/>
      <c r="EF51" s="81"/>
      <c r="EG51" s="93" t="s">
        <v>9</v>
      </c>
      <c r="EH51" s="93"/>
      <c r="EI51" s="93"/>
      <c r="EJ51" s="93"/>
      <c r="EK51" s="93"/>
      <c r="EL51" s="93"/>
      <c r="EM51" s="93"/>
      <c r="EN51" s="93"/>
      <c r="EO51" s="93"/>
      <c r="EP51" s="93"/>
      <c r="EQ51" s="93">
        <f>BP51</f>
        <v>0</v>
      </c>
      <c r="ER51" s="93"/>
      <c r="ES51" s="93"/>
      <c r="ET51" s="93"/>
      <c r="EU51" s="93"/>
      <c r="EV51" s="81">
        <f>BU51</f>
        <v>0</v>
      </c>
      <c r="EW51" s="81"/>
      <c r="EX51" s="81"/>
      <c r="EY51" s="81"/>
      <c r="EZ51" s="81"/>
      <c r="FA51" s="81"/>
      <c r="FB51" s="81"/>
      <c r="FC51" s="81"/>
    </row>
    <row r="52" spans="2:159" ht="10.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74"/>
      <c r="S52" s="76"/>
      <c r="T52" s="78"/>
      <c r="U52" s="81"/>
      <c r="V52" s="81"/>
      <c r="W52" s="81"/>
      <c r="X52" s="81"/>
      <c r="Y52" s="81"/>
      <c r="Z52" s="81"/>
      <c r="AA52" s="81"/>
      <c r="AB52" s="81"/>
      <c r="AC52" s="81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115"/>
      <c r="AU52" s="115"/>
      <c r="AV52" s="115"/>
      <c r="AW52" s="81"/>
      <c r="AX52" s="81"/>
      <c r="AY52" s="81"/>
      <c r="AZ52" s="81"/>
      <c r="BA52" s="81"/>
      <c r="BB52" s="81"/>
      <c r="BC52" s="81"/>
      <c r="BD52" s="132"/>
      <c r="BE52" s="132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160"/>
      <c r="BQ52" s="160"/>
      <c r="BR52" s="160"/>
      <c r="BS52" s="160"/>
      <c r="BT52" s="160"/>
      <c r="BU52" s="81"/>
      <c r="BV52" s="81"/>
      <c r="BW52" s="81"/>
      <c r="BX52" s="81"/>
      <c r="BY52" s="81"/>
      <c r="BZ52" s="81"/>
      <c r="CA52" s="81"/>
      <c r="CB52" s="81"/>
      <c r="CC52" s="132"/>
      <c r="CD52" s="132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196"/>
      <c r="CX52" s="198"/>
      <c r="CY52" s="200"/>
      <c r="CZ52" s="81"/>
      <c r="DA52" s="81"/>
      <c r="DB52" s="81"/>
      <c r="DC52" s="81"/>
      <c r="DD52" s="81"/>
      <c r="DE52" s="81"/>
      <c r="DF52" s="81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25"/>
      <c r="DX52" s="25"/>
      <c r="DY52" s="25"/>
      <c r="DZ52" s="81"/>
      <c r="EA52" s="81"/>
      <c r="EB52" s="81"/>
      <c r="EC52" s="81"/>
      <c r="ED52" s="81"/>
      <c r="EE52" s="81"/>
      <c r="EF52" s="81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81"/>
      <c r="EW52" s="81"/>
      <c r="EX52" s="81"/>
      <c r="EY52" s="81"/>
      <c r="EZ52" s="81"/>
      <c r="FA52" s="81"/>
      <c r="FB52" s="81"/>
      <c r="FC52" s="81"/>
    </row>
    <row r="53" spans="2:159" ht="10.5" customHeight="1">
      <c r="B53" s="25" t="s">
        <v>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73"/>
      <c r="S53" s="75"/>
      <c r="T53" s="77"/>
      <c r="U53" s="81">
        <v>24750</v>
      </c>
      <c r="V53" s="81"/>
      <c r="W53" s="81"/>
      <c r="X53" s="81"/>
      <c r="Y53" s="81"/>
      <c r="Z53" s="81"/>
      <c r="AA53" s="81"/>
      <c r="AB53" s="81" t="str">
        <f>IF(AND($AT$32="○",R53="○"),U53*0.6,"")</f>
        <v/>
      </c>
      <c r="AC53" s="81" t="str">
        <f>IF(AND($AT$34="○",R53="○"),U53*0.8,"")</f>
        <v/>
      </c>
      <c r="AD53" s="93" t="s">
        <v>60</v>
      </c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115"/>
      <c r="AU53" s="115"/>
      <c r="AV53" s="115"/>
      <c r="AW53" s="81">
        <v>6880</v>
      </c>
      <c r="AX53" s="81"/>
      <c r="AY53" s="81"/>
      <c r="AZ53" s="81"/>
      <c r="BA53" s="81"/>
      <c r="BB53" s="81"/>
      <c r="BC53" s="81"/>
      <c r="BD53" s="132" t="str">
        <f>IF(AND($AT$32="○",AT53="○"),AW53*0.6,"")</f>
        <v/>
      </c>
      <c r="BE53" s="132" t="str">
        <f>IF(AND($AT$34="○",AT53="○"),AW53*0.8,"")</f>
        <v/>
      </c>
      <c r="BF53" s="135" t="s">
        <v>49</v>
      </c>
      <c r="BG53" s="138"/>
      <c r="BH53" s="138"/>
      <c r="BI53" s="138"/>
      <c r="BJ53" s="138"/>
      <c r="BK53" s="138"/>
      <c r="BL53" s="138"/>
      <c r="BM53" s="138"/>
      <c r="BN53" s="138"/>
      <c r="BO53" s="155"/>
      <c r="BP53" s="161"/>
      <c r="BQ53" s="164"/>
      <c r="BR53" s="164"/>
      <c r="BS53" s="164"/>
      <c r="BT53" s="166"/>
      <c r="BU53" s="170">
        <v>1650</v>
      </c>
      <c r="BV53" s="175"/>
      <c r="BW53" s="175"/>
      <c r="BX53" s="175"/>
      <c r="BY53" s="175"/>
      <c r="BZ53" s="175"/>
      <c r="CA53" s="175"/>
      <c r="CB53" s="188"/>
      <c r="CC53" s="132" t="str">
        <f>IF(AND($AT$32="○",BP53="○"),BU53*0.6,"")</f>
        <v/>
      </c>
      <c r="CD53" s="132" t="str">
        <f>IF(AND($AT$34="○",BP53="○"),BU53*0.8,"")</f>
        <v/>
      </c>
      <c r="CG53" s="25" t="s">
        <v>81</v>
      </c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195">
        <f>R53</f>
        <v>0</v>
      </c>
      <c r="CX53" s="197"/>
      <c r="CY53" s="199"/>
      <c r="CZ53" s="81">
        <v>24750</v>
      </c>
      <c r="DA53" s="81"/>
      <c r="DB53" s="81"/>
      <c r="DC53" s="81"/>
      <c r="DD53" s="81"/>
      <c r="DE53" s="81"/>
      <c r="DF53" s="81"/>
      <c r="DG53" s="93" t="s">
        <v>60</v>
      </c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25">
        <f>AT53</f>
        <v>0</v>
      </c>
      <c r="DX53" s="25"/>
      <c r="DY53" s="25"/>
      <c r="DZ53" s="81">
        <v>6880</v>
      </c>
      <c r="EA53" s="81"/>
      <c r="EB53" s="81"/>
      <c r="EC53" s="81"/>
      <c r="ED53" s="81"/>
      <c r="EE53" s="81"/>
      <c r="EF53" s="81"/>
      <c r="EG53" s="135" t="s">
        <v>49</v>
      </c>
      <c r="EH53" s="138"/>
      <c r="EI53" s="138"/>
      <c r="EJ53" s="138"/>
      <c r="EK53" s="138"/>
      <c r="EL53" s="138"/>
      <c r="EM53" s="138"/>
      <c r="EN53" s="138"/>
      <c r="EO53" s="138"/>
      <c r="EP53" s="155"/>
      <c r="EQ53" s="208">
        <f>BP53</f>
        <v>0</v>
      </c>
      <c r="ER53" s="210"/>
      <c r="ES53" s="210"/>
      <c r="ET53" s="210"/>
      <c r="EU53" s="212"/>
      <c r="EV53" s="170">
        <v>1650</v>
      </c>
      <c r="EW53" s="175"/>
      <c r="EX53" s="175"/>
      <c r="EY53" s="175"/>
      <c r="EZ53" s="175"/>
      <c r="FA53" s="175"/>
      <c r="FB53" s="175"/>
      <c r="FC53" s="188"/>
    </row>
    <row r="54" spans="2:159" ht="10.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74"/>
      <c r="S54" s="76"/>
      <c r="T54" s="78"/>
      <c r="U54" s="81"/>
      <c r="V54" s="81"/>
      <c r="W54" s="81"/>
      <c r="X54" s="81"/>
      <c r="Y54" s="81"/>
      <c r="Z54" s="81"/>
      <c r="AA54" s="81"/>
      <c r="AB54" s="81"/>
      <c r="AC54" s="81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115"/>
      <c r="AU54" s="115"/>
      <c r="AV54" s="115"/>
      <c r="AW54" s="81"/>
      <c r="AX54" s="81"/>
      <c r="AY54" s="81"/>
      <c r="AZ54" s="81"/>
      <c r="BA54" s="81"/>
      <c r="BB54" s="81"/>
      <c r="BC54" s="81"/>
      <c r="BD54" s="132"/>
      <c r="BE54" s="132"/>
      <c r="BF54" s="136"/>
      <c r="BG54" s="139"/>
      <c r="BH54" s="139"/>
      <c r="BI54" s="139"/>
      <c r="BJ54" s="139"/>
      <c r="BK54" s="139"/>
      <c r="BL54" s="139"/>
      <c r="BM54" s="139"/>
      <c r="BN54" s="139"/>
      <c r="BO54" s="156"/>
      <c r="BP54" s="162"/>
      <c r="BQ54" s="165"/>
      <c r="BR54" s="165"/>
      <c r="BS54" s="165"/>
      <c r="BT54" s="167"/>
      <c r="BU54" s="171"/>
      <c r="BV54" s="176"/>
      <c r="BW54" s="176"/>
      <c r="BX54" s="176"/>
      <c r="BY54" s="176"/>
      <c r="BZ54" s="176"/>
      <c r="CA54" s="176"/>
      <c r="CB54" s="189"/>
      <c r="CC54" s="132"/>
      <c r="CD54" s="132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196"/>
      <c r="CX54" s="198"/>
      <c r="CY54" s="200"/>
      <c r="CZ54" s="81"/>
      <c r="DA54" s="81"/>
      <c r="DB54" s="81"/>
      <c r="DC54" s="81"/>
      <c r="DD54" s="81"/>
      <c r="DE54" s="81"/>
      <c r="DF54" s="81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25"/>
      <c r="DX54" s="25"/>
      <c r="DY54" s="25"/>
      <c r="DZ54" s="81"/>
      <c r="EA54" s="81"/>
      <c r="EB54" s="81"/>
      <c r="EC54" s="81"/>
      <c r="ED54" s="81"/>
      <c r="EE54" s="81"/>
      <c r="EF54" s="81"/>
      <c r="EG54" s="136"/>
      <c r="EH54" s="139"/>
      <c r="EI54" s="139"/>
      <c r="EJ54" s="139"/>
      <c r="EK54" s="139"/>
      <c r="EL54" s="139"/>
      <c r="EM54" s="139"/>
      <c r="EN54" s="139"/>
      <c r="EO54" s="139"/>
      <c r="EP54" s="156"/>
      <c r="EQ54" s="209"/>
      <c r="ER54" s="211"/>
      <c r="ES54" s="211"/>
      <c r="ET54" s="211"/>
      <c r="EU54" s="213"/>
      <c r="EV54" s="171"/>
      <c r="EW54" s="176"/>
      <c r="EX54" s="176"/>
      <c r="EY54" s="176"/>
      <c r="EZ54" s="176"/>
      <c r="FA54" s="176"/>
      <c r="FB54" s="176"/>
      <c r="FC54" s="189"/>
    </row>
    <row r="55" spans="2:159" ht="3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26"/>
      <c r="AU55" s="26"/>
      <c r="AV55" s="26"/>
      <c r="AW55" s="26"/>
      <c r="AX55" s="26"/>
      <c r="AY55" s="26"/>
      <c r="AZ55" s="26"/>
      <c r="BA55" s="26"/>
      <c r="BB55" s="26"/>
      <c r="BC55" s="94"/>
      <c r="BD55" s="26"/>
      <c r="BE55" s="26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26"/>
      <c r="CD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26"/>
      <c r="DX55" s="26"/>
      <c r="DY55" s="26"/>
      <c r="DZ55" s="26"/>
      <c r="EA55" s="26"/>
      <c r="EB55" s="26"/>
      <c r="EC55" s="26"/>
      <c r="ED55" s="26"/>
      <c r="EE55" s="26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</row>
    <row r="56" spans="2:159" ht="18.75" hidden="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70" t="s">
        <v>92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 t="s">
        <v>90</v>
      </c>
      <c r="AC56" s="70"/>
      <c r="AD56" s="95" t="s">
        <v>51</v>
      </c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 t="s">
        <v>89</v>
      </c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26"/>
      <c r="BA56" s="26"/>
      <c r="BB56" s="26"/>
      <c r="BC56" s="94"/>
      <c r="BD56" s="26"/>
      <c r="BE56" s="26"/>
      <c r="BF56" s="94"/>
      <c r="BG56" s="94"/>
      <c r="BH56" s="94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81"/>
      <c r="BZ56" s="181"/>
      <c r="CA56" s="181"/>
      <c r="CB56" s="181"/>
      <c r="CC56" s="26"/>
      <c r="CD56" s="192" t="s">
        <v>88</v>
      </c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26"/>
      <c r="DX56" s="26"/>
      <c r="DY56" s="26"/>
      <c r="DZ56" s="26"/>
      <c r="EA56" s="26"/>
      <c r="EB56" s="26"/>
      <c r="EC56" s="26"/>
      <c r="ED56" s="26"/>
      <c r="EE56" s="26"/>
      <c r="EF56" s="94"/>
      <c r="EG56" s="94"/>
      <c r="EH56" s="94"/>
      <c r="EI56" s="94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81"/>
      <c r="FA56" s="181"/>
      <c r="FB56" s="181"/>
      <c r="FC56" s="181"/>
    </row>
    <row r="57" spans="2:159" ht="18.75" hidden="1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69"/>
      <c r="O57" s="69"/>
      <c r="P57" s="25" t="s">
        <v>4</v>
      </c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90">
        <f>SUMIF(R43:AA54,"○",U43:AA54)</f>
        <v>0</v>
      </c>
      <c r="AC57" s="91"/>
      <c r="AD57" s="96">
        <f>SUM(AB43:AB54)</f>
        <v>0</v>
      </c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6">
        <f>SUM(AC43:AC54)</f>
        <v>0</v>
      </c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69"/>
      <c r="BA57" s="23" t="s">
        <v>91</v>
      </c>
      <c r="BB57" s="23"/>
      <c r="BC57" s="131"/>
      <c r="BD57" s="133" t="s">
        <v>93</v>
      </c>
      <c r="BE57" s="134">
        <f>AB57+AD57+AO57</f>
        <v>0</v>
      </c>
      <c r="BF57" s="23" t="s">
        <v>91</v>
      </c>
      <c r="BG57" s="23"/>
      <c r="BH57" s="94"/>
      <c r="BI57" s="149">
        <f>ROUNDDOWN(BE57,-1)</f>
        <v>0</v>
      </c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81" t="s">
        <v>0</v>
      </c>
      <c r="BZ57" s="181"/>
      <c r="CA57" s="181"/>
      <c r="CB57" s="181"/>
      <c r="CC57" s="26"/>
      <c r="CD57" s="192" t="s">
        <v>88</v>
      </c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26"/>
      <c r="DX57" s="26"/>
      <c r="DY57" s="26"/>
      <c r="DZ57" s="26"/>
      <c r="EA57" s="26"/>
      <c r="EB57" s="26"/>
      <c r="EC57" s="26"/>
      <c r="ED57" s="26"/>
      <c r="EE57" s="26"/>
      <c r="EF57" s="94"/>
      <c r="EG57" s="94"/>
      <c r="EH57" s="94"/>
      <c r="EI57" s="94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81"/>
      <c r="FA57" s="181"/>
      <c r="FB57" s="181"/>
      <c r="FC57" s="181"/>
    </row>
    <row r="58" spans="2:159" ht="18.75" hidden="1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6"/>
      <c r="O58" s="26"/>
      <c r="P58" s="25" t="s">
        <v>67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90">
        <f>+SUMIF(AT43:BC54,"○",AW43:BC54)</f>
        <v>0</v>
      </c>
      <c r="AC58" s="91"/>
      <c r="AD58" s="96">
        <f>SUM(BD43:BD54)</f>
        <v>0</v>
      </c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6">
        <f>SUM(BE43:BE54)</f>
        <v>0</v>
      </c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129"/>
      <c r="BA58" s="23" t="s">
        <v>91</v>
      </c>
      <c r="BB58" s="23"/>
      <c r="BC58" s="129"/>
      <c r="BD58" s="133" t="s">
        <v>93</v>
      </c>
      <c r="BE58" s="134">
        <f>AB58+AD58+AO58</f>
        <v>0</v>
      </c>
      <c r="BF58" s="23" t="s">
        <v>91</v>
      </c>
      <c r="BG58" s="23"/>
      <c r="BH58" s="94"/>
      <c r="BI58" s="149">
        <f>ROUNDDOWN(BE58,-1)</f>
        <v>0</v>
      </c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81" t="s">
        <v>0</v>
      </c>
      <c r="BZ58" s="181"/>
      <c r="CA58" s="181"/>
      <c r="CB58" s="181"/>
      <c r="CC58" s="26"/>
      <c r="CD58" s="192" t="s">
        <v>88</v>
      </c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26"/>
      <c r="DX58" s="26"/>
      <c r="DY58" s="26"/>
      <c r="DZ58" s="26"/>
      <c r="EA58" s="26"/>
      <c r="EB58" s="26"/>
      <c r="EC58" s="26"/>
      <c r="ED58" s="26"/>
      <c r="EE58" s="26"/>
      <c r="EF58" s="94"/>
      <c r="EG58" s="94"/>
      <c r="EH58" s="94"/>
      <c r="EI58" s="94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81"/>
      <c r="FA58" s="181"/>
      <c r="FB58" s="181"/>
      <c r="FC58" s="181"/>
    </row>
    <row r="59" spans="2:159" ht="18.75" hidden="1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6"/>
      <c r="O59" s="26"/>
      <c r="P59" s="25" t="s">
        <v>21</v>
      </c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90">
        <f>BU43+SUMIF(BP45,"○",BU45)</f>
        <v>0</v>
      </c>
      <c r="AC59" s="91"/>
      <c r="AD59" s="96">
        <f>SUM(CC43:CC46)</f>
        <v>0</v>
      </c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6">
        <f>SUM(CD43:CD46)</f>
        <v>0</v>
      </c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129"/>
      <c r="BA59" s="23" t="s">
        <v>91</v>
      </c>
      <c r="BB59" s="23"/>
      <c r="BC59" s="129"/>
      <c r="BD59" s="133" t="s">
        <v>93</v>
      </c>
      <c r="BE59" s="134">
        <f>AB59+AD59+AO59</f>
        <v>0</v>
      </c>
      <c r="BF59" s="23" t="s">
        <v>91</v>
      </c>
      <c r="BG59" s="23"/>
      <c r="BH59" s="94"/>
      <c r="BI59" s="149">
        <f>ROUNDDOWN(BE59,-1)</f>
        <v>0</v>
      </c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81" t="s">
        <v>0</v>
      </c>
      <c r="BZ59" s="181"/>
      <c r="CA59" s="181"/>
      <c r="CB59" s="181"/>
      <c r="CC59" s="26"/>
      <c r="CD59" s="192" t="s">
        <v>88</v>
      </c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26"/>
      <c r="DX59" s="26"/>
      <c r="DY59" s="26"/>
      <c r="DZ59" s="26"/>
      <c r="EA59" s="26"/>
      <c r="EB59" s="26"/>
      <c r="EC59" s="26"/>
      <c r="ED59" s="26"/>
      <c r="EE59" s="26"/>
      <c r="EF59" s="94"/>
      <c r="EG59" s="94"/>
      <c r="EH59" s="94"/>
      <c r="EI59" s="94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81"/>
      <c r="FA59" s="181"/>
      <c r="FB59" s="181"/>
      <c r="FC59" s="181"/>
    </row>
    <row r="60" spans="2:159" ht="18.75" hidden="1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6"/>
      <c r="O60" s="26"/>
      <c r="P60" s="25" t="s">
        <v>87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90">
        <f>BU51+SUMIF(BP53:CB54,"○",BU53)</f>
        <v>0</v>
      </c>
      <c r="AC60" s="91"/>
      <c r="AD60" s="96">
        <f>SUM(CC51:CC54)</f>
        <v>0</v>
      </c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6">
        <f>SUM(CD51:CD54)</f>
        <v>0</v>
      </c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129"/>
      <c r="BA60" s="23" t="s">
        <v>91</v>
      </c>
      <c r="BB60" s="23"/>
      <c r="BC60" s="129"/>
      <c r="BD60" s="133" t="s">
        <v>93</v>
      </c>
      <c r="BE60" s="134">
        <f>AB60+AD60+AO60</f>
        <v>0</v>
      </c>
      <c r="BF60" s="23" t="s">
        <v>91</v>
      </c>
      <c r="BG60" s="23"/>
      <c r="BH60" s="94"/>
      <c r="BI60" s="149">
        <f>ROUNDDOWN(BE60,-1)</f>
        <v>0</v>
      </c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81" t="s">
        <v>0</v>
      </c>
      <c r="BZ60" s="181"/>
      <c r="CA60" s="181"/>
      <c r="CB60" s="181"/>
      <c r="CC60" s="26"/>
      <c r="CD60" s="192" t="s">
        <v>88</v>
      </c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26"/>
      <c r="DX60" s="26"/>
      <c r="DY60" s="26"/>
      <c r="DZ60" s="26"/>
      <c r="EA60" s="26"/>
      <c r="EB60" s="26"/>
      <c r="EC60" s="26"/>
      <c r="ED60" s="26"/>
      <c r="EE60" s="26"/>
      <c r="EF60" s="94"/>
      <c r="EG60" s="94"/>
      <c r="EH60" s="94"/>
      <c r="EI60" s="94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81"/>
      <c r="FA60" s="181"/>
      <c r="FB60" s="181"/>
      <c r="FC60" s="181"/>
    </row>
    <row r="61" spans="2:159" ht="18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72" t="s">
        <v>62</v>
      </c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108" t="s">
        <v>7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37" t="s">
        <v>55</v>
      </c>
      <c r="BG61" s="137"/>
      <c r="BH61" s="137"/>
      <c r="BI61" s="150">
        <f>BI57+BI58+BI59+BI60</f>
        <v>0</v>
      </c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82" t="s">
        <v>0</v>
      </c>
      <c r="BZ61" s="182"/>
      <c r="CA61" s="182"/>
      <c r="CB61" s="182"/>
      <c r="CC61" s="108"/>
      <c r="CD61" s="10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72" t="s">
        <v>62</v>
      </c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108" t="s">
        <v>7</v>
      </c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37" t="s">
        <v>55</v>
      </c>
      <c r="EH61" s="137"/>
      <c r="EI61" s="137"/>
      <c r="EJ61" s="150">
        <f>BI61</f>
        <v>0</v>
      </c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82" t="s">
        <v>0</v>
      </c>
      <c r="FA61" s="182"/>
      <c r="FB61" s="182"/>
      <c r="FC61" s="182"/>
    </row>
    <row r="62" spans="2:159" ht="3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26"/>
      <c r="AU62" s="26"/>
      <c r="AV62" s="26"/>
      <c r="AW62" s="26"/>
      <c r="AX62" s="26"/>
      <c r="AY62" s="26"/>
      <c r="AZ62" s="26"/>
      <c r="BA62" s="26"/>
      <c r="BB62" s="26"/>
      <c r="BC62" s="94"/>
      <c r="BD62" s="26"/>
      <c r="BE62" s="26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26"/>
      <c r="CD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26"/>
      <c r="DX62" s="26"/>
      <c r="DY62" s="26"/>
      <c r="DZ62" s="26"/>
      <c r="EA62" s="26"/>
      <c r="EB62" s="26"/>
      <c r="EC62" s="26"/>
      <c r="ED62" s="26"/>
      <c r="EE62" s="26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</row>
    <row r="63" spans="2:159" ht="9" customHeight="1">
      <c r="B63" s="29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103" t="s">
        <v>100</v>
      </c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26"/>
      <c r="CC63" s="43"/>
      <c r="CD63" s="43"/>
      <c r="CG63" s="29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103" t="s">
        <v>100</v>
      </c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26"/>
    </row>
    <row r="64" spans="2:159" ht="9" customHeight="1">
      <c r="B64" s="30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90"/>
      <c r="CC64" s="43"/>
      <c r="CD64" s="43"/>
      <c r="CG64" s="30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90"/>
    </row>
    <row r="65" spans="2:159" ht="9" customHeight="1">
      <c r="B65" s="30"/>
      <c r="C65" s="43"/>
      <c r="D65" s="43"/>
      <c r="E65" s="50" t="s">
        <v>36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190"/>
      <c r="CC65" s="43"/>
      <c r="CD65" s="43"/>
      <c r="CG65" s="30"/>
      <c r="CH65" s="43"/>
      <c r="CI65" s="43"/>
      <c r="CJ65" s="50" t="s">
        <v>36</v>
      </c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190"/>
    </row>
    <row r="66" spans="2:159" ht="9" customHeight="1">
      <c r="B66" s="30"/>
      <c r="C66" s="43"/>
      <c r="D66" s="43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190"/>
      <c r="CC66" s="43"/>
      <c r="CD66" s="43"/>
      <c r="CG66" s="30"/>
      <c r="CH66" s="43"/>
      <c r="CI66" s="43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190"/>
    </row>
    <row r="67" spans="2:159">
      <c r="B67" s="30"/>
      <c r="C67" s="43"/>
      <c r="D67" s="43"/>
      <c r="E67" s="43"/>
      <c r="F67" s="43"/>
      <c r="G67" s="56" t="s">
        <v>63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190"/>
      <c r="CC67" s="43"/>
      <c r="CD67" s="43"/>
      <c r="CG67" s="30"/>
      <c r="CH67" s="43"/>
      <c r="CI67" s="43"/>
      <c r="CJ67" s="43"/>
      <c r="CK67" s="43"/>
      <c r="CL67" s="56" t="s">
        <v>63</v>
      </c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190"/>
    </row>
    <row r="68" spans="2:159">
      <c r="B68" s="30"/>
      <c r="C68" s="43"/>
      <c r="D68" s="43"/>
      <c r="E68" s="43"/>
      <c r="F68" s="43"/>
      <c r="G68" s="56" t="s">
        <v>43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190"/>
      <c r="CC68" s="43"/>
      <c r="CD68" s="43"/>
      <c r="CG68" s="30"/>
      <c r="CH68" s="43"/>
      <c r="CI68" s="43"/>
      <c r="CJ68" s="43"/>
      <c r="CK68" s="43"/>
      <c r="CL68" s="56" t="s">
        <v>43</v>
      </c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190"/>
    </row>
    <row r="69" spans="2:159">
      <c r="B69" s="30"/>
      <c r="C69" s="43"/>
      <c r="D69" s="43"/>
      <c r="E69" s="43"/>
      <c r="F69" s="43"/>
      <c r="G69" s="56" t="s">
        <v>64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190"/>
      <c r="CC69" s="43"/>
      <c r="CD69" s="43"/>
      <c r="CG69" s="30"/>
      <c r="CH69" s="43"/>
      <c r="CI69" s="43"/>
      <c r="CJ69" s="43"/>
      <c r="CK69" s="43"/>
      <c r="CL69" s="56" t="s">
        <v>64</v>
      </c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190"/>
    </row>
    <row r="70" spans="2:159">
      <c r="B70" s="30"/>
      <c r="C70" s="43"/>
      <c r="D70" s="43"/>
      <c r="E70" s="43"/>
      <c r="F70" s="43"/>
      <c r="G70" s="56" t="s">
        <v>59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190"/>
      <c r="CC70" s="43"/>
      <c r="CD70" s="43"/>
      <c r="CG70" s="30"/>
      <c r="CH70" s="43"/>
      <c r="CI70" s="43"/>
      <c r="CJ70" s="43"/>
      <c r="CK70" s="43"/>
      <c r="CL70" s="56" t="s">
        <v>59</v>
      </c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190"/>
    </row>
    <row r="71" spans="2:159" ht="9" customHeight="1">
      <c r="B71" s="3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190"/>
      <c r="CC71" s="43"/>
      <c r="CD71" s="43"/>
      <c r="CG71" s="30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190"/>
    </row>
    <row r="72" spans="2:159">
      <c r="B72" s="30"/>
      <c r="C72" s="43"/>
      <c r="D72" s="43"/>
      <c r="E72" s="43"/>
      <c r="F72" s="43"/>
      <c r="G72" s="43"/>
      <c r="H72" s="43"/>
      <c r="I72" s="43"/>
      <c r="J72" s="43"/>
      <c r="K72" s="26" t="s">
        <v>35</v>
      </c>
      <c r="L72" s="26"/>
      <c r="M72" s="26"/>
      <c r="N72" s="26"/>
      <c r="O72" s="26"/>
      <c r="P72" s="22"/>
      <c r="Q72" s="22"/>
      <c r="R72" s="22"/>
      <c r="S72" s="22"/>
      <c r="T72" s="22" t="s">
        <v>17</v>
      </c>
      <c r="U72" s="22"/>
      <c r="V72" s="22"/>
      <c r="W72" s="22"/>
      <c r="X72" s="22"/>
      <c r="Y72" s="22"/>
      <c r="Z72" s="22" t="s">
        <v>19</v>
      </c>
      <c r="AA72" s="22"/>
      <c r="AB72" s="22"/>
      <c r="AC72" s="22"/>
      <c r="AD72" s="22"/>
      <c r="AE72" s="22"/>
      <c r="AF72" s="22"/>
      <c r="AG72" s="22"/>
      <c r="AH72" s="22" t="s">
        <v>37</v>
      </c>
      <c r="AI72" s="22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22"/>
      <c r="BE72" s="22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190"/>
      <c r="CC72" s="22"/>
      <c r="CD72" s="22"/>
      <c r="CG72" s="30"/>
      <c r="CH72" s="43"/>
      <c r="CI72" s="43"/>
      <c r="CJ72" s="43"/>
      <c r="CK72" s="43"/>
      <c r="CL72" s="43"/>
      <c r="CM72" s="43"/>
      <c r="CN72" s="43"/>
      <c r="CO72" s="43"/>
      <c r="CP72" s="26" t="s">
        <v>35</v>
      </c>
      <c r="CQ72" s="26"/>
      <c r="CR72" s="26"/>
      <c r="CS72" s="26"/>
      <c r="CT72" s="26"/>
      <c r="CU72" s="22"/>
      <c r="CV72" s="22"/>
      <c r="CW72" s="22"/>
      <c r="CX72" s="22"/>
      <c r="CY72" s="22" t="s">
        <v>17</v>
      </c>
      <c r="CZ72" s="22"/>
      <c r="DA72" s="22"/>
      <c r="DB72" s="22"/>
      <c r="DC72" s="22"/>
      <c r="DD72" s="22"/>
      <c r="DE72" s="22" t="s">
        <v>19</v>
      </c>
      <c r="DF72" s="22"/>
      <c r="DG72" s="22"/>
      <c r="DH72" s="22"/>
      <c r="DI72" s="22"/>
      <c r="DJ72" s="22"/>
      <c r="DK72" s="22" t="s">
        <v>37</v>
      </c>
      <c r="DL72" s="22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190"/>
    </row>
    <row r="73" spans="2:159" ht="15">
      <c r="B73" s="3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L73" s="43"/>
      <c r="AM73" s="43"/>
      <c r="AN73" s="43"/>
      <c r="AO73" s="43"/>
      <c r="AP73" s="43"/>
      <c r="AQ73" s="43"/>
      <c r="AR73" s="43" t="s">
        <v>76</v>
      </c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190"/>
      <c r="CC73" s="43"/>
      <c r="CD73" s="43"/>
      <c r="CG73" s="30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O73" s="43"/>
      <c r="DP73" s="43"/>
      <c r="DQ73" s="43"/>
      <c r="DR73" s="43"/>
      <c r="DS73" s="43"/>
      <c r="DT73" s="43"/>
      <c r="DU73" s="43" t="s">
        <v>76</v>
      </c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190"/>
    </row>
    <row r="74" spans="2:159" ht="18" customHeight="1">
      <c r="B74" s="31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 t="s">
        <v>101</v>
      </c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127"/>
      <c r="CC74" s="44"/>
      <c r="CD74" s="44"/>
      <c r="CG74" s="31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 t="s">
        <v>101</v>
      </c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127"/>
    </row>
    <row r="75" spans="2:159" ht="13.5" customHeight="1">
      <c r="B75" s="8" t="s">
        <v>16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38"/>
      <c r="CD75" s="38"/>
      <c r="CG75" s="8" t="s">
        <v>16</v>
      </c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</row>
    <row r="76" spans="2:159" ht="13.5" customHeight="1"/>
    <row r="78" spans="2:159" ht="6" customHeight="1"/>
    <row r="82" ht="21" customHeight="1"/>
    <row r="83" ht="18.75" customHeight="1"/>
  </sheetData>
  <mergeCells count="413">
    <mergeCell ref="A1:CE1"/>
    <mergeCell ref="CF1:FB1"/>
    <mergeCell ref="BI16:BL16"/>
    <mergeCell ref="BM16:BO16"/>
    <mergeCell ref="BP16:BQ16"/>
    <mergeCell ref="BR16:BT16"/>
    <mergeCell ref="BU16:BV16"/>
    <mergeCell ref="BW16:BY16"/>
    <mergeCell ref="BZ16:CA16"/>
    <mergeCell ref="EJ16:EM16"/>
    <mergeCell ref="EN16:EP16"/>
    <mergeCell ref="EQ16:ER16"/>
    <mergeCell ref="ES16:EU16"/>
    <mergeCell ref="EV16:EW16"/>
    <mergeCell ref="EX16:EZ16"/>
    <mergeCell ref="FA16:FB16"/>
    <mergeCell ref="B21:N21"/>
    <mergeCell ref="AY21:AZ21"/>
    <mergeCell ref="BA21:BF21"/>
    <mergeCell ref="BG21:BH21"/>
    <mergeCell ref="BI21:BN21"/>
    <mergeCell ref="CG21:CS21"/>
    <mergeCell ref="EB21:EC21"/>
    <mergeCell ref="ED21:EG21"/>
    <mergeCell ref="EH21:EI21"/>
    <mergeCell ref="EJ21:EO21"/>
    <mergeCell ref="AK23:AQ23"/>
    <mergeCell ref="AS23:AV23"/>
    <mergeCell ref="AY23:CB23"/>
    <mergeCell ref="DN23:DT23"/>
    <mergeCell ref="DV23:DY23"/>
    <mergeCell ref="EB23:FC23"/>
    <mergeCell ref="AS24:AV24"/>
    <mergeCell ref="AY24:CB24"/>
    <mergeCell ref="DV24:DY24"/>
    <mergeCell ref="EB24:FC24"/>
    <mergeCell ref="AS25:AV25"/>
    <mergeCell ref="AY25:CB25"/>
    <mergeCell ref="DV25:DY25"/>
    <mergeCell ref="EB25:FC25"/>
    <mergeCell ref="B26:CA26"/>
    <mergeCell ref="CG26:FB26"/>
    <mergeCell ref="P56:AA56"/>
    <mergeCell ref="AB56:AC56"/>
    <mergeCell ref="AD56:AN56"/>
    <mergeCell ref="AO56:AY56"/>
    <mergeCell ref="P57:AA57"/>
    <mergeCell ref="AB57:AC57"/>
    <mergeCell ref="AD57:AN57"/>
    <mergeCell ref="AO57:AY57"/>
    <mergeCell ref="BA57:BB57"/>
    <mergeCell ref="BF57:BG57"/>
    <mergeCell ref="BI57:BX57"/>
    <mergeCell ref="BY57:CB57"/>
    <mergeCell ref="P58:AA58"/>
    <mergeCell ref="AB58:AC58"/>
    <mergeCell ref="AD58:AN58"/>
    <mergeCell ref="AO58:AY58"/>
    <mergeCell ref="BA58:BB58"/>
    <mergeCell ref="BF58:BG58"/>
    <mergeCell ref="BI58:BX58"/>
    <mergeCell ref="BY58:CB58"/>
    <mergeCell ref="P59:AA59"/>
    <mergeCell ref="AB59:AC59"/>
    <mergeCell ref="AD59:AN59"/>
    <mergeCell ref="AO59:AY59"/>
    <mergeCell ref="BA59:BB59"/>
    <mergeCell ref="BF59:BG59"/>
    <mergeCell ref="BI59:BX59"/>
    <mergeCell ref="BY59:CB59"/>
    <mergeCell ref="P60:AA60"/>
    <mergeCell ref="AB60:AC60"/>
    <mergeCell ref="AD60:AN60"/>
    <mergeCell ref="AO60:AY60"/>
    <mergeCell ref="BA60:BB60"/>
    <mergeCell ref="BF60:BG60"/>
    <mergeCell ref="BI60:BX60"/>
    <mergeCell ref="BY60:CB60"/>
    <mergeCell ref="Q61:AO61"/>
    <mergeCell ref="AP61:BC61"/>
    <mergeCell ref="BF61:BH61"/>
    <mergeCell ref="BI61:BX61"/>
    <mergeCell ref="BY61:CB61"/>
    <mergeCell ref="CV61:DR61"/>
    <mergeCell ref="DS61:EF61"/>
    <mergeCell ref="EG61:EI61"/>
    <mergeCell ref="EJ61:EY61"/>
    <mergeCell ref="EZ61:FC61"/>
    <mergeCell ref="K72:O72"/>
    <mergeCell ref="P72:S72"/>
    <mergeCell ref="T72:U72"/>
    <mergeCell ref="V72:Y72"/>
    <mergeCell ref="Z72:AA72"/>
    <mergeCell ref="AD72:AG72"/>
    <mergeCell ref="AH72:AI72"/>
    <mergeCell ref="CP72:CT72"/>
    <mergeCell ref="CU72:CX72"/>
    <mergeCell ref="CY72:CZ72"/>
    <mergeCell ref="DA72:DD72"/>
    <mergeCell ref="DE72:DF72"/>
    <mergeCell ref="DG72:DJ72"/>
    <mergeCell ref="DK72:DL72"/>
    <mergeCell ref="B75:CB75"/>
    <mergeCell ref="CG75:FC75"/>
    <mergeCell ref="B2:F4"/>
    <mergeCell ref="U2:W4"/>
    <mergeCell ref="X2:Z4"/>
    <mergeCell ref="AA2:AE4"/>
    <mergeCell ref="AF2:AH4"/>
    <mergeCell ref="AI2:AK4"/>
    <mergeCell ref="AL2:AP4"/>
    <mergeCell ref="AQ2:AR4"/>
    <mergeCell ref="C5:G6"/>
    <mergeCell ref="H5:L6"/>
    <mergeCell ref="M5:Q6"/>
    <mergeCell ref="R5:V6"/>
    <mergeCell ref="W5:AA6"/>
    <mergeCell ref="AD5:AH6"/>
    <mergeCell ref="AI5:AM6"/>
    <mergeCell ref="AN5:AR6"/>
    <mergeCell ref="BA5:BP7"/>
    <mergeCell ref="BQ5:CB8"/>
    <mergeCell ref="C7:G12"/>
    <mergeCell ref="H7:L12"/>
    <mergeCell ref="M7:Q12"/>
    <mergeCell ref="R7:V12"/>
    <mergeCell ref="W7:AA12"/>
    <mergeCell ref="AD7:AH12"/>
    <mergeCell ref="AI7:AM12"/>
    <mergeCell ref="AN7:AR12"/>
    <mergeCell ref="BQ9:CB12"/>
    <mergeCell ref="BA10:BP12"/>
    <mergeCell ref="A13:AJ14"/>
    <mergeCell ref="AQ13:BC14"/>
    <mergeCell ref="A18:CB19"/>
    <mergeCell ref="CF18:FC19"/>
    <mergeCell ref="B28:K29"/>
    <mergeCell ref="L28:P29"/>
    <mergeCell ref="Q28:S29"/>
    <mergeCell ref="T28:V29"/>
    <mergeCell ref="W28:Y29"/>
    <mergeCell ref="Z28:AD29"/>
    <mergeCell ref="AE28:AG29"/>
    <mergeCell ref="AH28:AJ29"/>
    <mergeCell ref="AK28:AL29"/>
    <mergeCell ref="AM28:AO29"/>
    <mergeCell ref="AP28:AQ29"/>
    <mergeCell ref="AR28:AR29"/>
    <mergeCell ref="AS28:AU29"/>
    <mergeCell ref="AV28:AX29"/>
    <mergeCell ref="AY28:BA29"/>
    <mergeCell ref="BB28:BF29"/>
    <mergeCell ref="BG28:BI29"/>
    <mergeCell ref="BJ28:BL29"/>
    <mergeCell ref="BM28:BO29"/>
    <mergeCell ref="BP28:BR29"/>
    <mergeCell ref="BS28:BU29"/>
    <mergeCell ref="CG28:CP29"/>
    <mergeCell ref="CQ28:CU29"/>
    <mergeCell ref="CV28:CX29"/>
    <mergeCell ref="CY28:DA29"/>
    <mergeCell ref="DB28:DD29"/>
    <mergeCell ref="DE28:DG29"/>
    <mergeCell ref="DH28:DJ29"/>
    <mergeCell ref="DK28:DM29"/>
    <mergeCell ref="DN28:DO29"/>
    <mergeCell ref="DP28:DR29"/>
    <mergeCell ref="DS28:DT29"/>
    <mergeCell ref="DU28:DU29"/>
    <mergeCell ref="DV28:DX29"/>
    <mergeCell ref="DY28:EA29"/>
    <mergeCell ref="EB28:ED29"/>
    <mergeCell ref="EE28:EG29"/>
    <mergeCell ref="EH28:EJ29"/>
    <mergeCell ref="EK28:EM29"/>
    <mergeCell ref="EN28:EP29"/>
    <mergeCell ref="EQ28:ES29"/>
    <mergeCell ref="ET28:EV29"/>
    <mergeCell ref="B30:K31"/>
    <mergeCell ref="L30:BH31"/>
    <mergeCell ref="BI30:BR31"/>
    <mergeCell ref="BS30:BT31"/>
    <mergeCell ref="BU30:BW31"/>
    <mergeCell ref="BX30:BX31"/>
    <mergeCell ref="BY30:CB31"/>
    <mergeCell ref="CG30:CP31"/>
    <mergeCell ref="CQ30:EI31"/>
    <mergeCell ref="EJ30:ES31"/>
    <mergeCell ref="ET30:EU31"/>
    <mergeCell ref="EV30:EX31"/>
    <mergeCell ref="EY30:EY31"/>
    <mergeCell ref="EZ30:FC31"/>
    <mergeCell ref="B32:K33"/>
    <mergeCell ref="L32:AE33"/>
    <mergeCell ref="AF32:AS33"/>
    <mergeCell ref="AT32:AV33"/>
    <mergeCell ref="AW32:AY33"/>
    <mergeCell ref="AZ32:BB33"/>
    <mergeCell ref="BC32:BG33"/>
    <mergeCell ref="BH32:BJ33"/>
    <mergeCell ref="BK32:BX33"/>
    <mergeCell ref="BY32:CB33"/>
    <mergeCell ref="CG32:CP33"/>
    <mergeCell ref="CQ32:DH33"/>
    <mergeCell ref="DI32:DV33"/>
    <mergeCell ref="DW32:DY33"/>
    <mergeCell ref="DZ32:EB33"/>
    <mergeCell ref="EC32:EE33"/>
    <mergeCell ref="EF32:EH33"/>
    <mergeCell ref="EI32:EK33"/>
    <mergeCell ref="EL32:EY33"/>
    <mergeCell ref="EZ32:FC33"/>
    <mergeCell ref="B34:K35"/>
    <mergeCell ref="L34:AE35"/>
    <mergeCell ref="AF34:AS35"/>
    <mergeCell ref="AT34:AV35"/>
    <mergeCell ref="AW34:AY35"/>
    <mergeCell ref="AZ34:BB35"/>
    <mergeCell ref="BC34:BG35"/>
    <mergeCell ref="BH34:BJ35"/>
    <mergeCell ref="BK34:BX35"/>
    <mergeCell ref="BY34:CB35"/>
    <mergeCell ref="CG34:CP35"/>
    <mergeCell ref="CQ34:DH35"/>
    <mergeCell ref="DI34:DV35"/>
    <mergeCell ref="DW34:DY35"/>
    <mergeCell ref="DZ34:EB35"/>
    <mergeCell ref="EC34:EE35"/>
    <mergeCell ref="EF34:EH35"/>
    <mergeCell ref="EI34:EK35"/>
    <mergeCell ref="EL34:EY35"/>
    <mergeCell ref="EZ34:FC35"/>
    <mergeCell ref="B39:AA40"/>
    <mergeCell ref="AB39:AB40"/>
    <mergeCell ref="AC39:AC40"/>
    <mergeCell ref="AD39:BC40"/>
    <mergeCell ref="BD39:BD40"/>
    <mergeCell ref="BE39:BE40"/>
    <mergeCell ref="BF39:CB40"/>
    <mergeCell ref="CC39:CC40"/>
    <mergeCell ref="CD39:CD40"/>
    <mergeCell ref="CG39:DF40"/>
    <mergeCell ref="DG39:EF40"/>
    <mergeCell ref="EG39:FC40"/>
    <mergeCell ref="B41:Q42"/>
    <mergeCell ref="R41:T42"/>
    <mergeCell ref="U41:AA42"/>
    <mergeCell ref="AB41:AB42"/>
    <mergeCell ref="AC41:AC42"/>
    <mergeCell ref="AD41:AS42"/>
    <mergeCell ref="AT41:AV42"/>
    <mergeCell ref="AW41:BC42"/>
    <mergeCell ref="BD41:BD42"/>
    <mergeCell ref="BE41:BE42"/>
    <mergeCell ref="BF41:BO42"/>
    <mergeCell ref="BP41:BT42"/>
    <mergeCell ref="BU41:CB42"/>
    <mergeCell ref="CC41:CC42"/>
    <mergeCell ref="CD41:CD42"/>
    <mergeCell ref="CG41:CV42"/>
    <mergeCell ref="CW41:CY42"/>
    <mergeCell ref="CZ41:DF42"/>
    <mergeCell ref="DG41:DV42"/>
    <mergeCell ref="DW41:DY42"/>
    <mergeCell ref="DZ41:EF42"/>
    <mergeCell ref="EG41:EP42"/>
    <mergeCell ref="EQ41:EU42"/>
    <mergeCell ref="EV41:FC42"/>
    <mergeCell ref="B43:Q44"/>
    <mergeCell ref="R43:T44"/>
    <mergeCell ref="U43:AA44"/>
    <mergeCell ref="AB43:AB44"/>
    <mergeCell ref="AC43:AC44"/>
    <mergeCell ref="AD43:AS44"/>
    <mergeCell ref="AT43:AV44"/>
    <mergeCell ref="AW43:BC44"/>
    <mergeCell ref="BD43:BD44"/>
    <mergeCell ref="BE43:BE44"/>
    <mergeCell ref="BF43:BO44"/>
    <mergeCell ref="BP43:BT44"/>
    <mergeCell ref="BU43:CB44"/>
    <mergeCell ref="CC43:CC44"/>
    <mergeCell ref="CD43:CD44"/>
    <mergeCell ref="CG43:CV44"/>
    <mergeCell ref="CW43:CY44"/>
    <mergeCell ref="CZ43:DF44"/>
    <mergeCell ref="DG43:DV44"/>
    <mergeCell ref="DW43:DY44"/>
    <mergeCell ref="DZ43:EF44"/>
    <mergeCell ref="EG43:EP44"/>
    <mergeCell ref="EQ43:EU44"/>
    <mergeCell ref="EV43:FC44"/>
    <mergeCell ref="B45:Q46"/>
    <mergeCell ref="R45:T46"/>
    <mergeCell ref="U45:AA46"/>
    <mergeCell ref="AB45:AB46"/>
    <mergeCell ref="AC45:AC46"/>
    <mergeCell ref="AD45:AS46"/>
    <mergeCell ref="AT45:AV46"/>
    <mergeCell ref="AW45:BC46"/>
    <mergeCell ref="BD45:BD46"/>
    <mergeCell ref="BE45:BE46"/>
    <mergeCell ref="BF45:BO46"/>
    <mergeCell ref="BP45:BT46"/>
    <mergeCell ref="BU45:CB46"/>
    <mergeCell ref="CC45:CC46"/>
    <mergeCell ref="CD45:CD46"/>
    <mergeCell ref="CG45:CV46"/>
    <mergeCell ref="CW45:CY46"/>
    <mergeCell ref="CZ45:DF46"/>
    <mergeCell ref="DG45:DV46"/>
    <mergeCell ref="DW45:DY46"/>
    <mergeCell ref="DZ45:EF46"/>
    <mergeCell ref="EG45:EP46"/>
    <mergeCell ref="EQ45:EU46"/>
    <mergeCell ref="EV45:FC46"/>
    <mergeCell ref="B47:Q48"/>
    <mergeCell ref="R47:T48"/>
    <mergeCell ref="U47:AA48"/>
    <mergeCell ref="AB47:AB48"/>
    <mergeCell ref="AC47:AC48"/>
    <mergeCell ref="AD47:AS48"/>
    <mergeCell ref="AT47:AV48"/>
    <mergeCell ref="AW47:BC48"/>
    <mergeCell ref="BD47:BD48"/>
    <mergeCell ref="BE47:BE48"/>
    <mergeCell ref="BF47:CB48"/>
    <mergeCell ref="CC47:CC48"/>
    <mergeCell ref="CD47:CD48"/>
    <mergeCell ref="CG47:CV48"/>
    <mergeCell ref="CW47:CY48"/>
    <mergeCell ref="CZ47:DF48"/>
    <mergeCell ref="DG47:DV48"/>
    <mergeCell ref="DW47:DY48"/>
    <mergeCell ref="DZ47:EF48"/>
    <mergeCell ref="EG47:FC48"/>
    <mergeCell ref="B49:Q50"/>
    <mergeCell ref="R49:T50"/>
    <mergeCell ref="U49:AA50"/>
    <mergeCell ref="AB49:AB50"/>
    <mergeCell ref="AC49:AC50"/>
    <mergeCell ref="AD49:AS50"/>
    <mergeCell ref="AT49:AV50"/>
    <mergeCell ref="AW49:BC50"/>
    <mergeCell ref="BD49:BD50"/>
    <mergeCell ref="BE49:BE50"/>
    <mergeCell ref="BF49:BO50"/>
    <mergeCell ref="BP49:BT50"/>
    <mergeCell ref="BU49:CB50"/>
    <mergeCell ref="CC49:CC50"/>
    <mergeCell ref="CD49:CD50"/>
    <mergeCell ref="CG49:CV50"/>
    <mergeCell ref="CW49:CY50"/>
    <mergeCell ref="CZ49:DF50"/>
    <mergeCell ref="DG49:DV50"/>
    <mergeCell ref="DW49:DY50"/>
    <mergeCell ref="DZ49:EF50"/>
    <mergeCell ref="EG49:EP50"/>
    <mergeCell ref="EQ49:EU50"/>
    <mergeCell ref="EV49:FC50"/>
    <mergeCell ref="B51:Q52"/>
    <mergeCell ref="R51:T52"/>
    <mergeCell ref="U51:AA52"/>
    <mergeCell ref="AB51:AB52"/>
    <mergeCell ref="AC51:AC52"/>
    <mergeCell ref="AD51:AS52"/>
    <mergeCell ref="AT51:AV52"/>
    <mergeCell ref="AW51:BC52"/>
    <mergeCell ref="BD51:BD52"/>
    <mergeCell ref="BE51:BE52"/>
    <mergeCell ref="BF51:BO52"/>
    <mergeCell ref="BP51:BT52"/>
    <mergeCell ref="BU51:CB52"/>
    <mergeCell ref="CC51:CC52"/>
    <mergeCell ref="CD51:CD52"/>
    <mergeCell ref="CG51:CV52"/>
    <mergeCell ref="CW51:CY52"/>
    <mergeCell ref="CZ51:DF52"/>
    <mergeCell ref="DG51:DV52"/>
    <mergeCell ref="DW51:DY52"/>
    <mergeCell ref="DZ51:EF52"/>
    <mergeCell ref="EG51:EP52"/>
    <mergeCell ref="EQ51:EU52"/>
    <mergeCell ref="EV51:FC52"/>
    <mergeCell ref="B53:Q54"/>
    <mergeCell ref="R53:T54"/>
    <mergeCell ref="U53:AA54"/>
    <mergeCell ref="AB53:AB54"/>
    <mergeCell ref="AC53:AC54"/>
    <mergeCell ref="AD53:AS54"/>
    <mergeCell ref="AT53:AV54"/>
    <mergeCell ref="AW53:BC54"/>
    <mergeCell ref="BD53:BD54"/>
    <mergeCell ref="BE53:BE54"/>
    <mergeCell ref="BF53:BO54"/>
    <mergeCell ref="BP53:BT54"/>
    <mergeCell ref="BU53:CB54"/>
    <mergeCell ref="CC53:CC54"/>
    <mergeCell ref="CD53:CD54"/>
    <mergeCell ref="CG53:CV54"/>
    <mergeCell ref="CW53:CY54"/>
    <mergeCell ref="CZ53:DF54"/>
    <mergeCell ref="DG53:DV54"/>
    <mergeCell ref="DW53:DY54"/>
    <mergeCell ref="DZ53:EF54"/>
    <mergeCell ref="EG53:EP54"/>
    <mergeCell ref="EQ53:EU54"/>
    <mergeCell ref="EV53:FC54"/>
    <mergeCell ref="AM63:CA64"/>
    <mergeCell ref="DP63:FB64"/>
    <mergeCell ref="E65:CA66"/>
    <mergeCell ref="CJ65:FB66"/>
    <mergeCell ref="A5:B12"/>
  </mergeCells>
  <phoneticPr fontId="19"/>
  <conditionalFormatting sqref="AT32:AV33">
    <cfRule type="expression" dxfId="25" priority="4">
      <formula>AND($AT$32="○",$AZ$32="○")</formula>
    </cfRule>
    <cfRule type="expression" dxfId="24" priority="28">
      <formula>IF($AT$32="",$AZ$32="")</formula>
    </cfRule>
  </conditionalFormatting>
  <conditionalFormatting sqref="AZ32:BB33">
    <cfRule type="expression" dxfId="23" priority="3">
      <formula>AND($AT$32="○",$AZ$32="○")</formula>
    </cfRule>
    <cfRule type="expression" dxfId="22" priority="27">
      <formula>IF($AT$32="",$AZ$32="")</formula>
    </cfRule>
  </conditionalFormatting>
  <conditionalFormatting sqref="AT34:AV35">
    <cfRule type="expression" dxfId="21" priority="2">
      <formula>AND($AT$34="○",$AZ$34="○")</formula>
    </cfRule>
    <cfRule type="expression" dxfId="20" priority="26">
      <formula>IF($AT$34="",$AZ$34="")</formula>
    </cfRule>
  </conditionalFormatting>
  <conditionalFormatting sqref="AZ34:BB35">
    <cfRule type="expression" dxfId="19" priority="1">
      <formula>AND($AT$34="○",$AZ$34="○")</formula>
    </cfRule>
    <cfRule type="expression" dxfId="18" priority="25">
      <formula>IF($AT$34="",$AZ$34="")</formula>
    </cfRule>
  </conditionalFormatting>
  <conditionalFormatting sqref="BM16:BO16">
    <cfRule type="cellIs" dxfId="17" priority="24" operator="equal">
      <formula>""</formula>
    </cfRule>
  </conditionalFormatting>
  <conditionalFormatting sqref="BR16:BT16">
    <cfRule type="cellIs" dxfId="16" priority="21" operator="equal">
      <formula>""</formula>
    </cfRule>
  </conditionalFormatting>
  <conditionalFormatting sqref="BW16:BY16">
    <cfRule type="cellIs" dxfId="15" priority="20" operator="equal">
      <formula>""</formula>
    </cfRule>
  </conditionalFormatting>
  <conditionalFormatting sqref="BA21:BF21">
    <cfRule type="cellIs" dxfId="14" priority="19" operator="equal">
      <formula>""</formula>
    </cfRule>
  </conditionalFormatting>
  <conditionalFormatting sqref="BI21:BN21">
    <cfRule type="cellIs" dxfId="13" priority="18" operator="equal">
      <formula>""</formula>
    </cfRule>
  </conditionalFormatting>
  <conditionalFormatting sqref="AY23:CB23">
    <cfRule type="cellIs" dxfId="12" priority="17" operator="equal">
      <formula>""</formula>
    </cfRule>
  </conditionalFormatting>
  <conditionalFormatting sqref="AY24:CB24">
    <cfRule type="cellIs" dxfId="11" priority="16" operator="equal">
      <formula>""</formula>
    </cfRule>
  </conditionalFormatting>
  <conditionalFormatting sqref="AY25:CB25">
    <cfRule type="cellIs" dxfId="10" priority="15" operator="equal">
      <formula>""</formula>
    </cfRule>
  </conditionalFormatting>
  <conditionalFormatting sqref="Q28:S29">
    <cfRule type="cellIs" dxfId="9" priority="14" operator="equal">
      <formula>""</formula>
    </cfRule>
  </conditionalFormatting>
  <conditionalFormatting sqref="W28:Y29">
    <cfRule type="cellIs" dxfId="8" priority="13" operator="equal">
      <formula>""</formula>
    </cfRule>
  </conditionalFormatting>
  <conditionalFormatting sqref="AE28:AG29">
    <cfRule type="cellIs" dxfId="7" priority="12" operator="equal">
      <formula>""</formula>
    </cfRule>
  </conditionalFormatting>
  <conditionalFormatting sqref="AM28:AO29">
    <cfRule type="cellIs" dxfId="6" priority="11" operator="equal">
      <formula>""</formula>
    </cfRule>
  </conditionalFormatting>
  <conditionalFormatting sqref="AS28:AU29">
    <cfRule type="cellIs" dxfId="5" priority="10" operator="equal">
      <formula>""</formula>
    </cfRule>
  </conditionalFormatting>
  <conditionalFormatting sqref="AY28:BA29">
    <cfRule type="cellIs" dxfId="4" priority="9" operator="equal">
      <formula>""</formula>
    </cfRule>
  </conditionalFormatting>
  <conditionalFormatting sqref="BJ28:BL29">
    <cfRule type="cellIs" dxfId="3" priority="8" operator="equal">
      <formula>""</formula>
    </cfRule>
  </conditionalFormatting>
  <conditionalFormatting sqref="BP28:BR29">
    <cfRule type="cellIs" dxfId="2" priority="7" operator="equal">
      <formula>""</formula>
    </cfRule>
  </conditionalFormatting>
  <conditionalFormatting sqref="L30:BH31">
    <cfRule type="cellIs" dxfId="1" priority="6" operator="equal">
      <formula>""</formula>
    </cfRule>
  </conditionalFormatting>
  <conditionalFormatting sqref="BU30:BW31">
    <cfRule type="cellIs" dxfId="0" priority="5" operator="equal">
      <formula>""</formula>
    </cfRule>
  </conditionalFormatting>
  <dataValidations count="2">
    <dataValidation type="list" allowBlank="1" showDropDown="0" showInputMessage="1" showErrorMessage="1" sqref="EC36:EE36 AZ32:BB36 AT43:AV54 R43:T54 DW36:DY36 AT36:AV36">
      <formula1>"○,　"</formula1>
    </dataValidation>
    <dataValidation type="list" allowBlank="1" showDropDown="0" showInputMessage="1" showErrorMessage="1" sqref="BP45:BT46 BP53:BT54 AT32:AV35">
      <formula1>"○,"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fitToWidth="1" fitToHeight="1" orientation="portrait" usePrinterDefaults="1" blackAndWhite="1" r:id="rId1"/>
  <headerFooter alignWithMargins="0"/>
  <colBreaks count="1" manualBreakCount="1">
    <brk id="83" max="70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2022.4.1~</vt:lpstr>
    </vt:vector>
  </TitlesOfParts>
  <Company>imabari-city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kouwanka01</dc:creator>
  <cp:lastModifiedBy>水田直樹</cp:lastModifiedBy>
  <cp:lastPrinted>2021-02-15T05:33:18Z</cp:lastPrinted>
  <dcterms:created xsi:type="dcterms:W3CDTF">2009-12-18T02:06:46Z</dcterms:created>
  <dcterms:modified xsi:type="dcterms:W3CDTF">2022-08-30T00:01:44Z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2022-08-30T00:01:44Z</vt:filetime>
  </property>
</Properties>
</file>