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0.30.3\下水道業務課\下水道業務課\庶務係（担当）\他課提出\財政課\H29\H30.1.30公営企業】公営企業に係る「経営比較分析表」の分析について\提出用\"/>
    </mc:Choice>
  </mc:AlternateContent>
  <workbookProtection workbookPassword="B319" lockStructure="1"/>
  <bookViews>
    <workbookView xWindow="240" yWindow="60" windowWidth="14940" windowHeight="7875"/>
  </bookViews>
  <sheets>
    <sheet name="法非適用_下水道事業" sheetId="4" r:id="rId1"/>
    <sheet name="データ" sheetId="5" state="hidden" r:id="rId2"/>
  </sheets>
  <calcPr calcId="152511"/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I86" i="4" s="1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AT10" i="4" s="1"/>
  <c r="V6" i="5"/>
  <c r="U6" i="5"/>
  <c r="T6" i="5"/>
  <c r="AT8" i="4" s="1"/>
  <c r="S6" i="5"/>
  <c r="R6" i="5"/>
  <c r="Q6" i="5"/>
  <c r="P6" i="5"/>
  <c r="P10" i="4" s="1"/>
  <c r="O6" i="5"/>
  <c r="I10" i="4" s="1"/>
  <c r="N6" i="5"/>
  <c r="M6" i="5"/>
  <c r="L6" i="5"/>
  <c r="W8" i="4" s="1"/>
  <c r="K6" i="5"/>
  <c r="P8" i="4" s="1"/>
  <c r="J6" i="5"/>
  <c r="I6" i="5"/>
  <c r="H6" i="5"/>
  <c r="B6" i="4" s="1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K86" i="4"/>
  <c r="J86" i="4"/>
  <c r="H86" i="4"/>
  <c r="E86" i="4"/>
  <c r="AL10" i="4"/>
  <c r="AD10" i="4"/>
  <c r="W10" i="4"/>
  <c r="B10" i="4"/>
  <c r="BB8" i="4"/>
  <c r="AL8" i="4"/>
  <c r="I8" i="4"/>
  <c r="B8" i="4"/>
  <c r="C10" i="5" l="1"/>
  <c r="D10" i="5"/>
  <c r="E10" i="5"/>
  <c r="B10" i="5"/>
</calcChain>
</file>

<file path=xl/sharedStrings.xml><?xml version="1.0" encoding="utf-8"?>
<sst xmlns="http://schemas.openxmlformats.org/spreadsheetml/2006/main" count="251" uniqueCount="126">
  <si>
    <t>経営比較分析表（平成28年度決算）</t>
    <phoneticPr fontId="7"/>
  </si>
  <si>
    <t>業務名</t>
    <rPh sb="2" eb="3">
      <t>メイ</t>
    </rPh>
    <phoneticPr fontId="7"/>
  </si>
  <si>
    <t>業種名</t>
    <rPh sb="2" eb="3">
      <t>メイ</t>
    </rPh>
    <phoneticPr fontId="7"/>
  </si>
  <si>
    <t>事業名</t>
    <phoneticPr fontId="7"/>
  </si>
  <si>
    <t>類似団体区分</t>
    <rPh sb="4" eb="6">
      <t>クブン</t>
    </rPh>
    <phoneticPr fontId="7"/>
  </si>
  <si>
    <t>管理者の情報</t>
    <rPh sb="0" eb="3">
      <t>カンリシャ</t>
    </rPh>
    <rPh sb="4" eb="6">
      <t>ジョウホウ</t>
    </rPh>
    <phoneticPr fontId="7"/>
  </si>
  <si>
    <t>人口（人）</t>
    <rPh sb="0" eb="2">
      <t>ジンコウ</t>
    </rPh>
    <rPh sb="3" eb="4">
      <t>ヒト</t>
    </rPh>
    <phoneticPr fontId="7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</si>
  <si>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</si>
  <si>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</si>
  <si>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t>グラフ凡例</t>
    <rPh sb="3" eb="5">
      <t>ハンレイ</t>
    </rPh>
    <phoneticPr fontId="7"/>
  </si>
  <si>
    <t>■</t>
    <phoneticPr fontId="7"/>
  </si>
  <si>
    <t>当該団体値（当該値）</t>
    <rPh sb="2" eb="4">
      <t>ダンタイ</t>
    </rPh>
    <phoneticPr fontId="7"/>
  </si>
  <si>
    <t>資金不足比率(％)</t>
    <phoneticPr fontId="7"/>
  </si>
  <si>
    <t>自己資本構成比率(％)</t>
    <phoneticPr fontId="7"/>
  </si>
  <si>
    <t>普及率(％)</t>
    <phoneticPr fontId="7"/>
  </si>
  <si>
    <t>有収率(％)</t>
    <rPh sb="0" eb="1">
      <t>ユウ</t>
    </rPh>
    <rPh sb="1" eb="3">
      <t>シュウリツ</t>
    </rPh>
    <phoneticPr fontId="7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</si>
  <si>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7"/>
  </si>
  <si>
    <t>処理区域内人口(人)</t>
    <rPh sb="0" eb="2">
      <t>ショリ</t>
    </rPh>
    <rPh sb="2" eb="5">
      <t>クイキナイ</t>
    </rPh>
    <phoneticPr fontId="7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</si>
  <si>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7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</si>
  <si>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7"/>
  </si>
  <si>
    <t>－</t>
    <phoneticPr fontId="7"/>
  </si>
  <si>
    <t>類似団体平均値（平均値）</t>
    <phoneticPr fontId="7"/>
  </si>
  <si>
    <t>【】</t>
    <phoneticPr fontId="7"/>
  </si>
  <si>
    <t>平成28年度全国平均</t>
    <phoneticPr fontId="7"/>
  </si>
  <si>
    <t>分析欄</t>
    <rPh sb="0" eb="2">
      <t>ブンセキ</t>
    </rPh>
    <rPh sb="2" eb="3">
      <t>ラン</t>
    </rPh>
    <phoneticPr fontId="7"/>
  </si>
  <si>
    <t>1. 経営の健全性・効率性</t>
    <phoneticPr fontId="7"/>
  </si>
  <si>
    <t>1. 経営の健全性・効率性について</t>
    <phoneticPr fontId="7"/>
  </si>
  <si>
    <t>「単年度の収支」</t>
    <phoneticPr fontId="7"/>
  </si>
  <si>
    <t>「累積欠損」</t>
    <rPh sb="1" eb="3">
      <t>ルイセキ</t>
    </rPh>
    <rPh sb="3" eb="5">
      <t>ケッソン</t>
    </rPh>
    <phoneticPr fontId="7"/>
  </si>
  <si>
    <t>「支払能力」</t>
    <phoneticPr fontId="7"/>
  </si>
  <si>
    <t>「債務残高」</t>
    <rPh sb="1" eb="3">
      <t>サイム</t>
    </rPh>
    <rPh sb="3" eb="5">
      <t>ザンダカ</t>
    </rPh>
    <phoneticPr fontId="7"/>
  </si>
  <si>
    <t>2. 老朽化の状況について</t>
    <phoneticPr fontId="7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</si>
  <si>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7"/>
  </si>
  <si>
    <t>「費用の効率性」</t>
    <rPh sb="1" eb="3">
      <t>ヒヨウ</t>
    </rPh>
    <rPh sb="4" eb="6">
      <t>コウリツ</t>
    </rPh>
    <rPh sb="6" eb="7">
      <t>セイ</t>
    </rPh>
    <phoneticPr fontId="7"/>
  </si>
  <si>
    <t>「施設の効率性」</t>
    <rPh sb="1" eb="3">
      <t>シセツ</t>
    </rPh>
    <rPh sb="4" eb="6">
      <t>コウリツ</t>
    </rPh>
    <rPh sb="6" eb="7">
      <t>セイ</t>
    </rPh>
    <phoneticPr fontId="7"/>
  </si>
  <si>
    <t>「使用料対象の捕捉」</t>
    <rPh sb="1" eb="4">
      <t>シヨウリョウ</t>
    </rPh>
    <rPh sb="4" eb="6">
      <t>タイショウ</t>
    </rPh>
    <rPh sb="7" eb="9">
      <t>ホソク</t>
    </rPh>
    <phoneticPr fontId="7"/>
  </si>
  <si>
    <t>2. 老朽化の状況</t>
    <phoneticPr fontId="7"/>
  </si>
  <si>
    <t>全体総括</t>
    <rPh sb="0" eb="2">
      <t>ゼンタイ</t>
    </rPh>
    <rPh sb="2" eb="4">
      <t>ソウカツ</t>
    </rPh>
    <phoneticPr fontId="7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</si>
  <si>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7"/>
  </si>
  <si>
    <t>「管渠の経年化の状況」</t>
    <rPh sb="4" eb="7">
      <t>ケイネンカ</t>
    </rPh>
    <rPh sb="8" eb="10">
      <t>ジョウキョウ</t>
    </rPh>
    <phoneticPr fontId="7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</si>
  <si>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7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</si>
  <si>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7"/>
  </si>
  <si>
    <t>※　平成24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</si>
  <si>
    <t>全国平均</t>
    <rPh sb="0" eb="2">
      <t>ゼンコク</t>
    </rPh>
    <rPh sb="2" eb="4">
      <t>ヘイキン</t>
    </rPh>
    <phoneticPr fontId="7"/>
  </si>
  <si>
    <t>1①</t>
  </si>
  <si>
    <t>1②</t>
  </si>
  <si>
    <t>1③</t>
  </si>
  <si>
    <t>1④</t>
  </si>
  <si>
    <t>1⑤</t>
  </si>
  <si>
    <t>1⑥</t>
  </si>
  <si>
    <t>1⑦</t>
    <phoneticPr fontId="7"/>
  </si>
  <si>
    <t>1⑧</t>
    <phoneticPr fontId="7"/>
  </si>
  <si>
    <t>2①</t>
  </si>
  <si>
    <t>2②</t>
  </si>
  <si>
    <t>2③</t>
  </si>
  <si>
    <t>-</t>
    <phoneticPr fontId="7"/>
  </si>
  <si>
    <t>-</t>
    <phoneticPr fontId="7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</si>
  <si>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7"/>
  </si>
  <si>
    <t>項番</t>
    <rPh sb="0" eb="2">
      <t>コウバン</t>
    </rPh>
    <phoneticPr fontId="7"/>
  </si>
  <si>
    <t>大項目</t>
    <rPh sb="0" eb="3">
      <t>ダイコウモク</t>
    </rPh>
    <phoneticPr fontId="7"/>
  </si>
  <si>
    <t>年度</t>
    <rPh sb="0" eb="2">
      <t>ネンド</t>
    </rPh>
    <phoneticPr fontId="7"/>
  </si>
  <si>
    <t>団体CD</t>
    <rPh sb="0" eb="2">
      <t>ダンタイ</t>
    </rPh>
    <phoneticPr fontId="7"/>
  </si>
  <si>
    <t>業務CD</t>
    <rPh sb="0" eb="2">
      <t>ギョウム</t>
    </rPh>
    <phoneticPr fontId="7"/>
  </si>
  <si>
    <t>業種CD</t>
    <rPh sb="0" eb="2">
      <t>ギョウシュ</t>
    </rPh>
    <phoneticPr fontId="7"/>
  </si>
  <si>
    <t>事業CD</t>
    <rPh sb="0" eb="2">
      <t>ジギョウ</t>
    </rPh>
    <phoneticPr fontId="7"/>
  </si>
  <si>
    <t>施設CD</t>
    <rPh sb="0" eb="2">
      <t>シセツ</t>
    </rPh>
    <phoneticPr fontId="7"/>
  </si>
  <si>
    <t>基本情報</t>
    <rPh sb="0" eb="2">
      <t>キホン</t>
    </rPh>
    <rPh sb="2" eb="4">
      <t>ジョウホウ</t>
    </rPh>
    <phoneticPr fontId="7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</si>
  <si>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7"/>
  </si>
  <si>
    <t>2. 老朽化の状況</t>
    <phoneticPr fontId="7"/>
  </si>
  <si>
    <t>中項目</t>
    <rPh sb="0" eb="1">
      <t>チュウ</t>
    </rPh>
    <rPh sb="1" eb="3">
      <t>コウモク</t>
    </rPh>
    <phoneticPr fontId="7"/>
  </si>
  <si>
    <t>①収益的収支比率(％)</t>
    <rPh sb="1" eb="4">
      <t>シュウエキテキ</t>
    </rPh>
    <phoneticPr fontId="7"/>
  </si>
  <si>
    <t>②累積欠損金比率(％)</t>
    <phoneticPr fontId="7"/>
  </si>
  <si>
    <t>③流動比率(％)</t>
    <rPh sb="1" eb="3">
      <t>リュウドウ</t>
    </rPh>
    <rPh sb="3" eb="5">
      <t>ヒリツ</t>
    </rPh>
    <phoneticPr fontId="7"/>
  </si>
  <si>
    <t>④企業債残高対事業規模比率(％)</t>
    <phoneticPr fontId="7"/>
  </si>
  <si>
    <t>⑤経費回収率(％)</t>
    <phoneticPr fontId="7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</si>
  <si>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7"/>
  </si>
  <si>
    <t>⑦施設利用率(％)</t>
    <rPh sb="1" eb="3">
      <t>シセツ</t>
    </rPh>
    <rPh sb="3" eb="6">
      <t>リヨウリツ</t>
    </rPh>
    <phoneticPr fontId="7"/>
  </si>
  <si>
    <t>⑧水洗化率(％)</t>
    <phoneticPr fontId="7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</si>
  <si>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7"/>
  </si>
  <si>
    <t>②管渠老朽化率(％)</t>
    <phoneticPr fontId="7"/>
  </si>
  <si>
    <t>③管渠改善率(％)</t>
    <phoneticPr fontId="7"/>
  </si>
  <si>
    <t>小項目</t>
    <rPh sb="0" eb="3">
      <t>ショウコウモク</t>
    </rPh>
    <phoneticPr fontId="7"/>
  </si>
  <si>
    <t>都道府県名</t>
    <rPh sb="0" eb="4">
      <t>トドウフケン</t>
    </rPh>
    <rPh sb="4" eb="5">
      <t>メイ</t>
    </rPh>
    <phoneticPr fontId="7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</si>
  <si>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7"/>
  </si>
  <si>
    <t>業種名称</t>
    <rPh sb="0" eb="2">
      <t>ギョウシュ</t>
    </rPh>
    <rPh sb="2" eb="4">
      <t>メイショウ</t>
    </rPh>
    <phoneticPr fontId="7"/>
  </si>
  <si>
    <t>事業名称</t>
    <rPh sb="0" eb="2">
      <t>ジギョウ</t>
    </rPh>
    <rPh sb="2" eb="4">
      <t>メイショウ</t>
    </rPh>
    <phoneticPr fontId="7"/>
  </si>
  <si>
    <t>類似団体</t>
    <rPh sb="0" eb="2">
      <t>ルイジ</t>
    </rPh>
    <rPh sb="2" eb="4">
      <t>ダンタイ</t>
    </rPh>
    <phoneticPr fontId="7"/>
  </si>
  <si>
    <t>資金不足比率</t>
    <rPh sb="0" eb="2">
      <t>シキン</t>
    </rPh>
    <rPh sb="2" eb="4">
      <t>フソク</t>
    </rPh>
    <rPh sb="4" eb="6">
      <t>ヒリツ</t>
    </rPh>
    <phoneticPr fontId="7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</si>
  <si>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7"/>
  </si>
  <si>
    <t>普及率</t>
    <rPh sb="0" eb="2">
      <t>フキュウ</t>
    </rPh>
    <rPh sb="2" eb="3">
      <t>リツ</t>
    </rPh>
    <phoneticPr fontId="7"/>
  </si>
  <si>
    <t>有収率</t>
    <rPh sb="0" eb="1">
      <t>ユウ</t>
    </rPh>
    <rPh sb="1" eb="3">
      <t>シュウリツ</t>
    </rPh>
    <phoneticPr fontId="7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</si>
  <si>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7"/>
  </si>
  <si>
    <t>人口</t>
    <rPh sb="0" eb="2">
      <t>ジンコウ</t>
    </rPh>
    <phoneticPr fontId="7"/>
  </si>
  <si>
    <t>面積</t>
    <rPh sb="0" eb="2">
      <t>メンセキ</t>
    </rPh>
    <phoneticPr fontId="7"/>
  </si>
  <si>
    <t>人口密度</t>
    <rPh sb="0" eb="2">
      <t>ジンコウ</t>
    </rPh>
    <rPh sb="2" eb="4">
      <t>ミツド</t>
    </rPh>
    <phoneticPr fontId="7"/>
  </si>
  <si>
    <t>処理区域内人口</t>
  </si>
  <si>
    <t>処理区域面積</t>
  </si>
  <si>
    <t>処理区域内人口密度</t>
  </si>
  <si>
    <t>比率(N-4)</t>
    <rPh sb="0" eb="2">
      <t>ヒリツ</t>
    </rPh>
    <phoneticPr fontId="7"/>
  </si>
  <si>
    <t>比率(N-3)</t>
    <rPh sb="0" eb="2">
      <t>ヒリツ</t>
    </rPh>
    <phoneticPr fontId="7"/>
  </si>
  <si>
    <t>比率(N-2)</t>
    <rPh sb="0" eb="2">
      <t>ヒリツ</t>
    </rPh>
    <phoneticPr fontId="7"/>
  </si>
  <si>
    <t>比率(N-1)</t>
    <rPh sb="0" eb="2">
      <t>ヒリツ</t>
    </rPh>
    <phoneticPr fontId="7"/>
  </si>
  <si>
    <t>比率(N)</t>
    <rPh sb="0" eb="2">
      <t>ヒリツ</t>
    </rPh>
    <phoneticPr fontId="7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</si>
  <si>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</si>
  <si>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</si>
  <si>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</si>
  <si>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</si>
  <si>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</si>
  <si>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</si>
  <si>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7"/>
  </si>
  <si>
    <t>愛媛県　今治市</t>
  </si>
  <si>
    <t>法非適用</t>
  </si>
  <si>
    <t>下水道事業</t>
  </si>
  <si>
    <t>個別排水処理</t>
  </si>
  <si>
    <t>L2</t>
  </si>
  <si>
    <t>-</t>
  </si>
  <si>
    <t>該当数値なし</t>
  </si>
  <si>
    <t>Ｎ－４年度</t>
    <rPh sb="3" eb="5">
      <t>ネンド</t>
    </rPh>
    <phoneticPr fontId="7"/>
  </si>
  <si>
    <t>Ｎ－３年度</t>
    <rPh sb="3" eb="5">
      <t>ネンド</t>
    </rPh>
    <phoneticPr fontId="7"/>
  </si>
  <si>
    <t>Ｎ－２年度</t>
    <rPh sb="3" eb="5">
      <t>ネンド</t>
    </rPh>
    <phoneticPr fontId="7"/>
  </si>
  <si>
    <t>Ｎ－１年度</t>
    <rPh sb="3" eb="5">
      <t>ネンド</t>
    </rPh>
    <phoneticPr fontId="7"/>
  </si>
  <si>
    <t>Ｎ年度</t>
    <rPh sb="1" eb="3">
      <t>ネンド</t>
    </rPh>
    <phoneticPr fontId="7"/>
  </si>
  <si>
    <t>　整備事業は完了しているため、地方債償還金については逓減することから、汚水処理費用についても逓減していくと考えている。
　また、資産の老朽化や人口減少等に伴う料金収入の減少に対応するため、平成28年度に策定した経営戦略に沿って、経営基盤強化と財政マネジメントの向上に努めてまいりたい。</t>
    <phoneticPr fontId="4"/>
  </si>
  <si>
    <t>　供用開始から約20年が経過し、ブロアの故障等があるが、修繕や取替で対応している。</t>
    <rPh sb="7" eb="8">
      <t>ヤク</t>
    </rPh>
    <phoneticPr fontId="4"/>
  </si>
  <si>
    <t>　整備事業は完成しており、大規模な改修等も行っていないが、整備地区が島嶼部の小集落を中心とした過疎地域であるため、特に人口減少の影響を大きく受けている。また、公共下水道事業の料金体系に準じた料金設定にしているものの、汚水処理原価が高いため、⑤の経費回収率については、類似団体平均値と比べて低くなっている。
　企業債残高については逓減しているため、企業債残高対事業規模比率は改善傾向にあるが、類似団体平均値を上回っている。
　人口減少や節水機器の普及、社会情勢の変化による上水道使用量の減少等により施設利用率は、類似団体平均値と比べて低くなっており、水洗化率についても、類似団体平均値と比べて低くなっている。</t>
    <phoneticPr fontId="4"/>
  </si>
  <si>
    <t>非設置</t>
    <rPh sb="0" eb="1">
      <t>ヒ</t>
    </rPh>
    <rPh sb="1" eb="3">
      <t>セッチ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</si>
</sst>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color theme="0"/>
      <name val="ＭＳ Ｐゴシック"/>
      <family val="2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6" fontId="17" fillId="0" borderId="0" applyFont="0" applyFill="0" applyBorder="0" applyAlignment="0" applyProtection="0"/>
    <xf numFmtId="0" fontId="17" fillId="0" borderId="0"/>
    <xf numFmtId="0" fontId="1" fillId="0" borderId="0">
      <alignment vertical="center"/>
    </xf>
    <xf numFmtId="0" fontId="2" fillId="0" borderId="0">
      <alignment vertical="center"/>
    </xf>
    <xf numFmtId="0" fontId="17" fillId="0" borderId="0"/>
    <xf numFmtId="0" fontId="18" fillId="0" borderId="0"/>
    <xf numFmtId="0" fontId="19" fillId="0" borderId="0">
      <alignment vertical="center"/>
    </xf>
    <xf numFmtId="0" fontId="14" fillId="0" borderId="0">
      <alignment vertical="center"/>
    </xf>
    <xf numFmtId="0" fontId="17" fillId="0" borderId="0">
      <alignment vertical="center"/>
    </xf>
    <xf numFmtId="0" fontId="17" fillId="0" borderId="0"/>
    <xf numFmtId="0" fontId="1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4">
    <xf numFmtId="0" fontId="0" fillId="0" borderId="0" xfId="0">
      <alignment vertical="center"/>
    </xf>
    <xf numFmtId="0" fontId="3" fillId="0" borderId="0" xfId="1" applyFont="1">
      <alignment vertical="center"/>
    </xf>
    <xf numFmtId="0" fontId="5" fillId="0" borderId="0" xfId="1" applyFont="1">
      <alignment vertical="center"/>
    </xf>
    <xf numFmtId="0" fontId="2" fillId="0" borderId="0" xfId="1">
      <alignment vertical="center"/>
    </xf>
    <xf numFmtId="0" fontId="6" fillId="0" borderId="0" xfId="1" applyFont="1" applyAlignment="1">
      <alignment horizontal="center" vertical="center"/>
    </xf>
    <xf numFmtId="0" fontId="9" fillId="0" borderId="3" xfId="1" applyFont="1" applyBorder="1" applyAlignment="1">
      <alignment vertical="center"/>
    </xf>
    <xf numFmtId="0" fontId="9" fillId="0" borderId="4" xfId="1" applyFont="1" applyBorder="1" applyAlignment="1">
      <alignment vertical="center"/>
    </xf>
    <xf numFmtId="0" fontId="9" fillId="0" borderId="5" xfId="1" applyFont="1" applyBorder="1" applyAlignment="1">
      <alignment vertical="center"/>
    </xf>
    <xf numFmtId="0" fontId="10" fillId="0" borderId="0" xfId="1" applyFont="1" applyBorder="1" applyAlignment="1">
      <alignment horizontal="left" vertical="center"/>
    </xf>
    <xf numFmtId="0" fontId="10" fillId="0" borderId="0" xfId="1" applyFont="1" applyBorder="1" applyAlignment="1">
      <alignment vertical="center"/>
    </xf>
    <xf numFmtId="0" fontId="10" fillId="0" borderId="7" xfId="1" applyFont="1" applyBorder="1" applyAlignment="1">
      <alignment vertical="center"/>
    </xf>
    <xf numFmtId="0" fontId="12" fillId="0" borderId="0" xfId="1" applyFont="1" applyBorder="1" applyAlignment="1">
      <alignment horizontal="left" vertical="center"/>
    </xf>
    <xf numFmtId="0" fontId="12" fillId="0" borderId="0" xfId="1" applyFont="1" applyBorder="1" applyAlignment="1">
      <alignment vertical="center"/>
    </xf>
    <xf numFmtId="0" fontId="12" fillId="0" borderId="7" xfId="1" applyFont="1" applyBorder="1" applyAlignment="1">
      <alignment vertical="center"/>
    </xf>
    <xf numFmtId="0" fontId="3" fillId="0" borderId="1" xfId="1" applyFont="1" applyBorder="1" applyAlignment="1">
      <alignment horizontal="left" vertical="center"/>
    </xf>
    <xf numFmtId="0" fontId="3" fillId="0" borderId="1" xfId="1" applyFont="1" applyBorder="1" applyAlignment="1">
      <alignment vertical="center"/>
    </xf>
    <xf numFmtId="0" fontId="3" fillId="0" borderId="9" xfId="1" applyFont="1" applyBorder="1" applyAlignment="1">
      <alignment vertical="center"/>
    </xf>
    <xf numFmtId="0" fontId="5" fillId="0" borderId="6" xfId="1" applyFont="1" applyBorder="1">
      <alignment vertical="center"/>
    </xf>
    <xf numFmtId="0" fontId="5" fillId="0" borderId="0" xfId="1" applyFont="1" applyBorder="1">
      <alignment vertical="center"/>
    </xf>
    <xf numFmtId="0" fontId="5" fillId="0" borderId="7" xfId="1" applyFont="1" applyBorder="1">
      <alignment vertical="center"/>
    </xf>
    <xf numFmtId="0" fontId="14" fillId="0" borderId="0" xfId="1" applyFont="1" applyBorder="1">
      <alignment vertical="center"/>
    </xf>
    <xf numFmtId="0" fontId="15" fillId="0" borderId="0" xfId="1" applyFont="1" applyBorder="1" applyAlignment="1">
      <alignment horizontal="center" vertical="center"/>
    </xf>
    <xf numFmtId="0" fontId="5" fillId="0" borderId="8" xfId="1" applyFont="1" applyBorder="1">
      <alignment vertical="center"/>
    </xf>
    <xf numFmtId="0" fontId="5" fillId="0" borderId="1" xfId="1" applyFont="1" applyBorder="1">
      <alignment vertical="center"/>
    </xf>
    <xf numFmtId="0" fontId="5" fillId="0" borderId="9" xfId="1" applyFont="1" applyBorder="1">
      <alignment vertical="center"/>
    </xf>
    <xf numFmtId="0" fontId="3" fillId="0" borderId="0" xfId="1" applyFont="1" applyBorder="1" applyAlignment="1">
      <alignment horizontal="center" vertical="center"/>
    </xf>
    <xf numFmtId="0" fontId="16" fillId="0" borderId="0" xfId="1" applyFont="1" applyProtection="1">
      <alignment vertical="center"/>
      <protection hidden="1"/>
    </xf>
    <xf numFmtId="0" fontId="16" fillId="0" borderId="0" xfId="1" applyFont="1">
      <alignment vertical="center"/>
    </xf>
    <xf numFmtId="0" fontId="2" fillId="3" borderId="2" xfId="1" applyFill="1" applyBorder="1">
      <alignment vertical="center"/>
    </xf>
    <xf numFmtId="0" fontId="2" fillId="3" borderId="10" xfId="1" applyFill="1" applyBorder="1">
      <alignment vertical="center"/>
    </xf>
    <xf numFmtId="0" fontId="2" fillId="3" borderId="11" xfId="1" applyFill="1" applyBorder="1">
      <alignment vertical="center"/>
    </xf>
    <xf numFmtId="0" fontId="2" fillId="3" borderId="12" xfId="1" applyFill="1" applyBorder="1">
      <alignment vertical="center"/>
    </xf>
    <xf numFmtId="0" fontId="2" fillId="3" borderId="2" xfId="1" applyFill="1" applyBorder="1" applyAlignment="1">
      <alignment vertical="center" shrinkToFit="1"/>
    </xf>
    <xf numFmtId="0" fontId="2" fillId="4" borderId="2" xfId="1" applyNumberFormat="1" applyFill="1" applyBorder="1" applyAlignment="1">
      <alignment vertical="center" shrinkToFit="1"/>
    </xf>
    <xf numFmtId="177" fontId="0" fillId="4" borderId="2" xfId="2" applyNumberFormat="1" applyFont="1" applyFill="1" applyBorder="1" applyAlignment="1">
      <alignment vertical="center" shrinkToFit="1"/>
    </xf>
    <xf numFmtId="178" fontId="0" fillId="4" borderId="2" xfId="2" applyNumberFormat="1" applyFont="1" applyFill="1" applyBorder="1" applyAlignment="1">
      <alignment vertical="center" shrinkToFit="1"/>
    </xf>
    <xf numFmtId="49" fontId="2" fillId="0" borderId="0" xfId="1" applyNumberFormat="1" applyAlignment="1">
      <alignment vertical="center" shrinkToFit="1"/>
    </xf>
    <xf numFmtId="0" fontId="2" fillId="0" borderId="2" xfId="1" applyNumberFormat="1" applyBorder="1" applyAlignment="1">
      <alignment vertical="center" shrinkToFit="1"/>
    </xf>
    <xf numFmtId="177" fontId="0" fillId="0" borderId="2" xfId="2" applyNumberFormat="1" applyFont="1" applyBorder="1" applyAlignment="1">
      <alignment vertical="center" shrinkToFit="1"/>
    </xf>
    <xf numFmtId="179" fontId="2" fillId="0" borderId="0" xfId="1" applyNumberFormat="1">
      <alignment vertical="center"/>
    </xf>
    <xf numFmtId="0" fontId="2" fillId="2" borderId="2" xfId="1" applyFill="1" applyBorder="1">
      <alignment vertical="center"/>
    </xf>
    <xf numFmtId="180" fontId="2" fillId="0" borderId="2" xfId="1" applyNumberFormat="1" applyBorder="1">
      <alignment vertical="center"/>
    </xf>
    <xf numFmtId="0" fontId="6" fillId="0" borderId="0" xfId="1" applyFont="1" applyAlignment="1">
      <alignment horizontal="center" vertical="center"/>
    </xf>
    <xf numFmtId="49" fontId="3" fillId="0" borderId="1" xfId="1" applyNumberFormat="1" applyFont="1" applyBorder="1" applyAlignment="1" applyProtection="1">
      <alignment horizontal="left" vertical="center"/>
      <protection hidden="1"/>
    </xf>
    <xf numFmtId="0" fontId="3" fillId="2" borderId="2" xfId="1" applyFont="1" applyFill="1" applyBorder="1" applyAlignment="1">
      <alignment horizontal="center" vertical="center" shrinkToFit="1"/>
    </xf>
    <xf numFmtId="177" fontId="5" fillId="0" borderId="2" xfId="1" applyNumberFormat="1" applyFont="1" applyBorder="1" applyAlignment="1" applyProtection="1">
      <alignment horizontal="center" vertical="center"/>
      <protection hidden="1"/>
    </xf>
    <xf numFmtId="0" fontId="10" fillId="0" borderId="6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5" fillId="0" borderId="2" xfId="1" applyNumberFormat="1" applyFont="1" applyBorder="1" applyAlignment="1" applyProtection="1">
      <alignment horizontal="center" vertical="center"/>
      <protection hidden="1"/>
    </xf>
    <xf numFmtId="0" fontId="5" fillId="0" borderId="2" xfId="1" applyNumberFormat="1" applyFont="1" applyBorder="1" applyAlignment="1" applyProtection="1">
      <alignment horizontal="center" vertical="center"/>
      <protection locked="0"/>
    </xf>
    <xf numFmtId="176" fontId="5" fillId="0" borderId="2" xfId="1" applyNumberFormat="1" applyFont="1" applyBorder="1" applyAlignment="1" applyProtection="1">
      <alignment horizontal="center" vertical="center"/>
      <protection hidden="1"/>
    </xf>
    <xf numFmtId="0" fontId="12" fillId="0" borderId="6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9" fillId="0" borderId="0" xfId="1" applyFont="1" applyBorder="1" applyAlignment="1">
      <alignment horizontal="left"/>
    </xf>
    <xf numFmtId="0" fontId="9" fillId="0" borderId="1" xfId="1" applyFont="1" applyBorder="1" applyAlignment="1">
      <alignment horizontal="left"/>
    </xf>
    <xf numFmtId="0" fontId="9" fillId="0" borderId="3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13" fillId="0" borderId="3" xfId="1" applyFont="1" applyBorder="1" applyAlignment="1">
      <alignment horizontal="left" vertical="center"/>
    </xf>
    <xf numFmtId="0" fontId="13" fillId="0" borderId="4" xfId="1" applyFont="1" applyBorder="1" applyAlignment="1">
      <alignment horizontal="left" vertical="center"/>
    </xf>
    <xf numFmtId="0" fontId="13" fillId="0" borderId="5" xfId="1" applyFont="1" applyBorder="1" applyAlignment="1">
      <alignment horizontal="left" vertical="center"/>
    </xf>
    <xf numFmtId="0" fontId="13" fillId="0" borderId="6" xfId="1" applyFont="1" applyBorder="1" applyAlignment="1">
      <alignment horizontal="left" vertical="center"/>
    </xf>
    <xf numFmtId="0" fontId="13" fillId="0" borderId="0" xfId="1" applyFont="1" applyBorder="1" applyAlignment="1">
      <alignment horizontal="left" vertical="center"/>
    </xf>
    <xf numFmtId="0" fontId="13" fillId="0" borderId="7" xfId="1" applyFont="1" applyBorder="1" applyAlignment="1">
      <alignment horizontal="left" vertical="center"/>
    </xf>
    <xf numFmtId="0" fontId="5" fillId="0" borderId="6" xfId="1" applyFont="1" applyBorder="1" applyAlignment="1" applyProtection="1">
      <alignment horizontal="left" vertical="top" wrapText="1"/>
      <protection locked="0"/>
    </xf>
    <xf numFmtId="0" fontId="5" fillId="0" borderId="0" xfId="1" applyFont="1" applyBorder="1" applyAlignment="1" applyProtection="1">
      <alignment horizontal="left" vertical="top" wrapText="1"/>
      <protection locked="0"/>
    </xf>
    <xf numFmtId="0" fontId="5" fillId="0" borderId="7" xfId="1" applyFont="1" applyBorder="1" applyAlignment="1" applyProtection="1">
      <alignment horizontal="left" vertical="top" wrapText="1"/>
      <protection locked="0"/>
    </xf>
    <xf numFmtId="0" fontId="5" fillId="0" borderId="8" xfId="1" applyFont="1" applyBorder="1" applyAlignment="1" applyProtection="1">
      <alignment horizontal="left" vertical="top" wrapText="1"/>
      <protection locked="0"/>
    </xf>
    <xf numFmtId="0" fontId="5" fillId="0" borderId="1" xfId="1" applyFont="1" applyBorder="1" applyAlignment="1" applyProtection="1">
      <alignment horizontal="left" vertical="top" wrapText="1"/>
      <protection locked="0"/>
    </xf>
    <xf numFmtId="0" fontId="5" fillId="0" borderId="9" xfId="1" applyFont="1" applyBorder="1" applyAlignment="1" applyProtection="1">
      <alignment horizontal="left" vertical="top" wrapText="1"/>
      <protection locked="0"/>
    </xf>
    <xf numFmtId="0" fontId="3" fillId="0" borderId="0" xfId="1" applyFont="1" applyBorder="1" applyAlignment="1">
      <alignment horizontal="center" vertical="center"/>
    </xf>
    <xf numFmtId="0" fontId="2" fillId="3" borderId="2" xfId="1" applyFill="1" applyBorder="1" applyAlignment="1">
      <alignment horizontal="center" vertical="center"/>
    </xf>
    <xf numFmtId="0" fontId="2" fillId="3" borderId="3" xfId="1" applyFill="1" applyBorder="1" applyAlignment="1">
      <alignment horizontal="center" vertical="center"/>
    </xf>
    <xf numFmtId="0" fontId="2" fillId="3" borderId="4" xfId="1" applyFill="1" applyBorder="1" applyAlignment="1">
      <alignment horizontal="center" vertical="center"/>
    </xf>
    <xf numFmtId="0" fontId="2" fillId="3" borderId="5" xfId="1" applyFill="1" applyBorder="1" applyAlignment="1">
      <alignment horizontal="center" vertical="center"/>
    </xf>
    <xf numFmtId="0" fontId="2" fillId="3" borderId="8" xfId="1" applyFill="1" applyBorder="1" applyAlignment="1">
      <alignment horizontal="center" vertical="center"/>
    </xf>
    <xf numFmtId="0" fontId="2" fillId="3" borderId="1" xfId="1" applyFill="1" applyBorder="1" applyAlignment="1">
      <alignment horizontal="center" vertical="center"/>
    </xf>
    <xf numFmtId="0" fontId="2" fillId="3" borderId="9" xfId="1" applyFill="1" applyBorder="1" applyAlignment="1">
      <alignment horizontal="center" vertical="center"/>
    </xf>
    <xf numFmtId="0" fontId="2" fillId="3" borderId="2" xfId="1" applyFill="1" applyBorder="1" applyAlignment="1">
      <alignment horizontal="center" vertical="center" wrapText="1"/>
    </xf>
  </cellXfs>
  <cellStyles count="19"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1"/>
    <cellStyle name="標準 2 2" xfId="6"/>
    <cellStyle name="標準 2 3" xfId="7"/>
    <cellStyle name="標準 2 3 2" xfId="8"/>
    <cellStyle name="標準 2 4" xfId="9"/>
    <cellStyle name="標準 2_【重要】（県）指数表_書式まとめ" xfId="10"/>
    <cellStyle name="標準 3" xfId="11"/>
    <cellStyle name="標準 3 2" xfId="12"/>
    <cellStyle name="標準 3 2 2" xfId="13"/>
    <cellStyle name="標準 3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3317736"/>
        <c:axId val="3633185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3317736"/>
        <c:axId val="363318520"/>
      </c:lineChart>
      <c:dateAx>
        <c:axId val="3633177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63318520"/>
        <c:crosses val="autoZero"/>
        <c:auto val="1"/>
        <c:lblOffset val="100"/>
        <c:baseTimeUnit val="years"/>
      </c:dateAx>
      <c:valAx>
        <c:axId val="3633185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633177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21.05</c:v>
                </c:pt>
                <c:pt idx="1">
                  <c:v>22.81</c:v>
                </c:pt>
                <c:pt idx="2">
                  <c:v>22.81</c:v>
                </c:pt>
                <c:pt idx="3">
                  <c:v>22.81</c:v>
                </c:pt>
                <c:pt idx="4">
                  <c:v>22.81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5271064"/>
        <c:axId val="3652714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45.33</c:v>
                </c:pt>
                <c:pt idx="1">
                  <c:v>48.69</c:v>
                </c:pt>
                <c:pt idx="2">
                  <c:v>52.52</c:v>
                </c:pt>
                <c:pt idx="3">
                  <c:v>54.14</c:v>
                </c:pt>
                <c:pt idx="4">
                  <c:v>132.99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5271064"/>
        <c:axId val="365271456"/>
      </c:lineChart>
      <c:dateAx>
        <c:axId val="3652710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65271456"/>
        <c:crosses val="autoZero"/>
        <c:auto val="1"/>
        <c:lblOffset val="100"/>
        <c:baseTimeUnit val="years"/>
      </c:dateAx>
      <c:valAx>
        <c:axId val="3652714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652710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75.61</c:v>
                </c:pt>
                <c:pt idx="1">
                  <c:v>75</c:v>
                </c:pt>
                <c:pt idx="2">
                  <c:v>86.75</c:v>
                </c:pt>
                <c:pt idx="3">
                  <c:v>82.67</c:v>
                </c:pt>
                <c:pt idx="4">
                  <c:v>82.19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5272632"/>
        <c:axId val="3652730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87.3</c:v>
                </c:pt>
                <c:pt idx="1">
                  <c:v>87.42</c:v>
                </c:pt>
                <c:pt idx="2">
                  <c:v>84.94</c:v>
                </c:pt>
                <c:pt idx="3">
                  <c:v>84.69</c:v>
                </c:pt>
                <c:pt idx="4">
                  <c:v>82.94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5272632"/>
        <c:axId val="365273024"/>
      </c:lineChart>
      <c:dateAx>
        <c:axId val="3652726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65273024"/>
        <c:crosses val="autoZero"/>
        <c:auto val="1"/>
        <c:lblOffset val="100"/>
        <c:baseTimeUnit val="years"/>
      </c:dateAx>
      <c:valAx>
        <c:axId val="3652730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652726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69.459999999999994</c:v>
                </c:pt>
                <c:pt idx="1">
                  <c:v>68.09</c:v>
                </c:pt>
                <c:pt idx="2">
                  <c:v>68.650000000000006</c:v>
                </c:pt>
                <c:pt idx="3">
                  <c:v>67.680000000000007</c:v>
                </c:pt>
                <c:pt idx="4">
                  <c:v>66.849999999999994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3319696"/>
        <c:axId val="3633200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3319696"/>
        <c:axId val="363320088"/>
      </c:lineChart>
      <c:dateAx>
        <c:axId val="3633196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63320088"/>
        <c:crosses val="autoZero"/>
        <c:auto val="1"/>
        <c:lblOffset val="100"/>
        <c:baseTimeUnit val="years"/>
      </c:dateAx>
      <c:valAx>
        <c:axId val="3633200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633196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4440448"/>
        <c:axId val="3644408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4440448"/>
        <c:axId val="364440840"/>
      </c:lineChart>
      <c:dateAx>
        <c:axId val="3644404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64440840"/>
        <c:crosses val="autoZero"/>
        <c:auto val="1"/>
        <c:lblOffset val="100"/>
        <c:baseTimeUnit val="years"/>
      </c:dateAx>
      <c:valAx>
        <c:axId val="3644408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644404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4442016"/>
        <c:axId val="3644424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4442016"/>
        <c:axId val="364442408"/>
      </c:lineChart>
      <c:dateAx>
        <c:axId val="3644420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64442408"/>
        <c:crosses val="autoZero"/>
        <c:auto val="1"/>
        <c:lblOffset val="100"/>
        <c:baseTimeUnit val="years"/>
      </c:dateAx>
      <c:valAx>
        <c:axId val="3644424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644420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4443584"/>
        <c:axId val="364976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4443584"/>
        <c:axId val="364976144"/>
      </c:lineChart>
      <c:dateAx>
        <c:axId val="3644435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64976144"/>
        <c:crosses val="autoZero"/>
        <c:auto val="1"/>
        <c:lblOffset val="100"/>
        <c:baseTimeUnit val="years"/>
      </c:dateAx>
      <c:valAx>
        <c:axId val="364976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644435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4977320"/>
        <c:axId val="3649777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4977320"/>
        <c:axId val="364977712"/>
      </c:lineChart>
      <c:dateAx>
        <c:axId val="3649773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64977712"/>
        <c:crosses val="autoZero"/>
        <c:auto val="1"/>
        <c:lblOffset val="100"/>
        <c:baseTimeUnit val="years"/>
      </c:dateAx>
      <c:valAx>
        <c:axId val="3649777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64977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1149.77</c:v>
                </c:pt>
                <c:pt idx="1">
                  <c:v>974.9</c:v>
                </c:pt>
                <c:pt idx="2">
                  <c:v>766.67</c:v>
                </c:pt>
                <c:pt idx="3">
                  <c:v>800.79</c:v>
                </c:pt>
                <c:pt idx="4">
                  <c:v>751.99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4978888"/>
        <c:axId val="3649792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825.66</c:v>
                </c:pt>
                <c:pt idx="1">
                  <c:v>799.41</c:v>
                </c:pt>
                <c:pt idx="2">
                  <c:v>701.33</c:v>
                </c:pt>
                <c:pt idx="3">
                  <c:v>663.76</c:v>
                </c:pt>
                <c:pt idx="4">
                  <c:v>566.35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4978888"/>
        <c:axId val="364979280"/>
      </c:lineChart>
      <c:dateAx>
        <c:axId val="3649788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64979280"/>
        <c:crosses val="autoZero"/>
        <c:auto val="1"/>
        <c:lblOffset val="100"/>
        <c:baseTimeUnit val="years"/>
      </c:dateAx>
      <c:valAx>
        <c:axId val="3649792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649788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19.78</c:v>
                </c:pt>
                <c:pt idx="1">
                  <c:v>22.73</c:v>
                </c:pt>
                <c:pt idx="2">
                  <c:v>25.67</c:v>
                </c:pt>
                <c:pt idx="3">
                  <c:v>23.23</c:v>
                </c:pt>
                <c:pt idx="4">
                  <c:v>28.07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5107608"/>
        <c:axId val="3651080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53.57</c:v>
                </c:pt>
                <c:pt idx="1">
                  <c:v>51.57</c:v>
                </c:pt>
                <c:pt idx="2">
                  <c:v>53.48</c:v>
                </c:pt>
                <c:pt idx="3">
                  <c:v>53.76</c:v>
                </c:pt>
                <c:pt idx="4">
                  <c:v>52.27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5107608"/>
        <c:axId val="365108000"/>
      </c:lineChart>
      <c:dateAx>
        <c:axId val="3651076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65108000"/>
        <c:crosses val="autoZero"/>
        <c:auto val="1"/>
        <c:lblOffset val="100"/>
        <c:baseTimeUnit val="years"/>
      </c:dateAx>
      <c:valAx>
        <c:axId val="3651080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651076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738.79</c:v>
                </c:pt>
                <c:pt idx="1">
                  <c:v>670.64</c:v>
                </c:pt>
                <c:pt idx="2">
                  <c:v>700.97</c:v>
                </c:pt>
                <c:pt idx="3">
                  <c:v>688.47</c:v>
                </c:pt>
                <c:pt idx="4">
                  <c:v>574.52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5109568"/>
        <c:axId val="3651099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275.01</c:v>
                </c:pt>
                <c:pt idx="1">
                  <c:v>282.5</c:v>
                </c:pt>
                <c:pt idx="2">
                  <c:v>277.29000000000002</c:v>
                </c:pt>
                <c:pt idx="3">
                  <c:v>275.25</c:v>
                </c:pt>
                <c:pt idx="4">
                  <c:v>291.01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5109568"/>
        <c:axId val="365109960"/>
      </c:lineChart>
      <c:dateAx>
        <c:axId val="3651095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65109960"/>
        <c:crosses val="autoZero"/>
        <c:auto val="1"/>
        <c:lblOffset val="100"/>
        <c:baseTimeUnit val="years"/>
      </c:dateAx>
      <c:valAx>
        <c:axId val="3651099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651095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【559.52】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【81.31】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【122.90】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【295.20】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【52.20】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【-】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zoomScaleNormal="100" workbookViewId="0">
      <selection activeCell="AD9" sqref="AD9:AJ9"/>
    </sheetView>
  </sheetViews>
  <sheetFormatPr defaultColWidth="2.625" defaultRowHeight="13.5"/>
  <cols>
    <col min="1" max="1" width="2.625" style="3" customWidth="1"/>
    <col min="2" max="62" width="3.75" style="3" customWidth="1"/>
    <col min="63" max="63" width="2.625" style="3"/>
    <col min="64" max="78" width="3.125" style="3" customWidth="1"/>
    <col min="79" max="79" width="4.5" style="3" bestFit="1" customWidth="1"/>
    <col min="80" max="80" width="2.625" style="3"/>
    <col min="81" max="82" width="4.5" style="3" bestFit="1" customWidth="1"/>
    <col min="83" max="16384" width="2.625" style="3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42" t="s">
        <v>0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</row>
    <row r="3" spans="1:78" ht="9.75" customHeight="1">
      <c r="A3" s="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</row>
    <row r="4" spans="1:78" ht="9.75" customHeight="1">
      <c r="A4" s="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</row>
    <row r="5" spans="1:78" ht="9.75" customHeight="1">
      <c r="A5" s="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</row>
    <row r="6" spans="1:78" ht="18.75" customHeight="1">
      <c r="A6" s="2"/>
      <c r="B6" s="43" t="str">
        <f>データ!H6</f>
        <v>愛媛県　今治市</v>
      </c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</row>
    <row r="7" spans="1:78" ht="18.75" customHeight="1">
      <c r="A7" s="2"/>
      <c r="B7" s="44" t="s">
        <v>1</v>
      </c>
      <c r="C7" s="44"/>
      <c r="D7" s="44"/>
      <c r="E7" s="44"/>
      <c r="F7" s="44"/>
      <c r="G7" s="44"/>
      <c r="H7" s="44"/>
      <c r="I7" s="44" t="s">
        <v>2</v>
      </c>
      <c r="J7" s="44"/>
      <c r="K7" s="44"/>
      <c r="L7" s="44"/>
      <c r="M7" s="44"/>
      <c r="N7" s="44"/>
      <c r="O7" s="44"/>
      <c r="P7" s="44" t="s">
        <v>3</v>
      </c>
      <c r="Q7" s="44"/>
      <c r="R7" s="44"/>
      <c r="S7" s="44"/>
      <c r="T7" s="44"/>
      <c r="U7" s="44"/>
      <c r="V7" s="44"/>
      <c r="W7" s="44" t="s">
        <v>4</v>
      </c>
      <c r="X7" s="44"/>
      <c r="Y7" s="44"/>
      <c r="Z7" s="44"/>
      <c r="AA7" s="44"/>
      <c r="AB7" s="44"/>
      <c r="AC7" s="44"/>
      <c r="AD7" s="44" t="s">
        <v>5</v>
      </c>
      <c r="AE7" s="44"/>
      <c r="AF7" s="44"/>
      <c r="AG7" s="44"/>
      <c r="AH7" s="44"/>
      <c r="AI7" s="44"/>
      <c r="AJ7" s="44"/>
      <c r="AK7" s="4"/>
      <c r="AL7" s="44" t="s">
        <v>6</v>
      </c>
      <c r="AM7" s="44"/>
      <c r="AN7" s="44"/>
      <c r="AO7" s="44"/>
      <c r="AP7" s="44"/>
      <c r="AQ7" s="44"/>
      <c r="AR7" s="44"/>
      <c r="AS7" s="44"/>
      <c r="AT7" s="44" t="s">
        <v>7</v>
      </c>
      <c r="AU7" s="44"/>
      <c r="AV7" s="44"/>
      <c r="AW7" s="44"/>
      <c r="AX7" s="44"/>
      <c r="AY7" s="44"/>
      <c r="AZ7" s="44"/>
      <c r="BA7" s="44"/>
      <c r="BB7" s="44" t="s">
        <v>8</v>
      </c>
      <c r="BC7" s="44"/>
      <c r="BD7" s="44"/>
      <c r="BE7" s="44"/>
      <c r="BF7" s="44"/>
      <c r="BG7" s="44"/>
      <c r="BH7" s="44"/>
      <c r="BI7" s="44"/>
      <c r="BJ7" s="4"/>
      <c r="BK7" s="4"/>
      <c r="BL7" s="5" t="s">
        <v>9</v>
      </c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7"/>
    </row>
    <row r="8" spans="1:78" ht="18.75" customHeight="1">
      <c r="A8" s="2"/>
      <c r="B8" s="48" t="str">
        <f>データ!I6</f>
        <v>法非適用</v>
      </c>
      <c r="C8" s="48"/>
      <c r="D8" s="48"/>
      <c r="E8" s="48"/>
      <c r="F8" s="48"/>
      <c r="G8" s="48"/>
      <c r="H8" s="48"/>
      <c r="I8" s="48" t="str">
        <f>データ!J6</f>
        <v>下水道事業</v>
      </c>
      <c r="J8" s="48"/>
      <c r="K8" s="48"/>
      <c r="L8" s="48"/>
      <c r="M8" s="48"/>
      <c r="N8" s="48"/>
      <c r="O8" s="48"/>
      <c r="P8" s="48" t="str">
        <f>データ!K6</f>
        <v>個別排水処理</v>
      </c>
      <c r="Q8" s="48"/>
      <c r="R8" s="48"/>
      <c r="S8" s="48"/>
      <c r="T8" s="48"/>
      <c r="U8" s="48"/>
      <c r="V8" s="48"/>
      <c r="W8" s="48" t="str">
        <f>データ!L6</f>
        <v>L2</v>
      </c>
      <c r="X8" s="48"/>
      <c r="Y8" s="48"/>
      <c r="Z8" s="48"/>
      <c r="AA8" s="48"/>
      <c r="AB8" s="48"/>
      <c r="AC8" s="48"/>
      <c r="AD8" s="49" t="s">
        <v>125</v>
      </c>
      <c r="AE8" s="49"/>
      <c r="AF8" s="49"/>
      <c r="AG8" s="49"/>
      <c r="AH8" s="49"/>
      <c r="AI8" s="49"/>
      <c r="AJ8" s="49"/>
      <c r="AK8" s="4"/>
      <c r="AL8" s="50">
        <f>データ!S6</f>
        <v>163481</v>
      </c>
      <c r="AM8" s="50"/>
      <c r="AN8" s="50"/>
      <c r="AO8" s="50"/>
      <c r="AP8" s="50"/>
      <c r="AQ8" s="50"/>
      <c r="AR8" s="50"/>
      <c r="AS8" s="50"/>
      <c r="AT8" s="45">
        <f>データ!T6</f>
        <v>419.14</v>
      </c>
      <c r="AU8" s="45"/>
      <c r="AV8" s="45"/>
      <c r="AW8" s="45"/>
      <c r="AX8" s="45"/>
      <c r="AY8" s="45"/>
      <c r="AZ8" s="45"/>
      <c r="BA8" s="45"/>
      <c r="BB8" s="45">
        <f>データ!U6</f>
        <v>390.04</v>
      </c>
      <c r="BC8" s="45"/>
      <c r="BD8" s="45"/>
      <c r="BE8" s="45"/>
      <c r="BF8" s="45"/>
      <c r="BG8" s="45"/>
      <c r="BH8" s="45"/>
      <c r="BI8" s="45"/>
      <c r="BJ8" s="4"/>
      <c r="BK8" s="4"/>
      <c r="BL8" s="46" t="s">
        <v>10</v>
      </c>
      <c r="BM8" s="47"/>
      <c r="BN8" s="8" t="s">
        <v>11</v>
      </c>
      <c r="BO8" s="9"/>
      <c r="BP8" s="9"/>
      <c r="BQ8" s="9"/>
      <c r="BR8" s="9"/>
      <c r="BS8" s="9"/>
      <c r="BT8" s="9"/>
      <c r="BU8" s="9"/>
      <c r="BV8" s="9"/>
      <c r="BW8" s="9"/>
      <c r="BX8" s="9"/>
      <c r="BY8" s="10"/>
    </row>
    <row r="9" spans="1:78" ht="18.75" customHeight="1">
      <c r="A9" s="2"/>
      <c r="B9" s="44" t="s">
        <v>12</v>
      </c>
      <c r="C9" s="44"/>
      <c r="D9" s="44"/>
      <c r="E9" s="44"/>
      <c r="F9" s="44"/>
      <c r="G9" s="44"/>
      <c r="H9" s="44"/>
      <c r="I9" s="44" t="s">
        <v>13</v>
      </c>
      <c r="J9" s="44"/>
      <c r="K9" s="44"/>
      <c r="L9" s="44"/>
      <c r="M9" s="44"/>
      <c r="N9" s="44"/>
      <c r="O9" s="44"/>
      <c r="P9" s="44" t="s">
        <v>14</v>
      </c>
      <c r="Q9" s="44"/>
      <c r="R9" s="44"/>
      <c r="S9" s="44"/>
      <c r="T9" s="44"/>
      <c r="U9" s="44"/>
      <c r="V9" s="44"/>
      <c r="W9" s="44" t="s">
        <v>15</v>
      </c>
      <c r="X9" s="44"/>
      <c r="Y9" s="44"/>
      <c r="Z9" s="44"/>
      <c r="AA9" s="44"/>
      <c r="AB9" s="44"/>
      <c r="AC9" s="44"/>
      <c r="AD9" s="44" t="s">
        <v>16</v>
      </c>
      <c r="AE9" s="44"/>
      <c r="AF9" s="44"/>
      <c r="AG9" s="44"/>
      <c r="AH9" s="44"/>
      <c r="AI9" s="44"/>
      <c r="AJ9" s="44"/>
      <c r="AK9" s="4"/>
      <c r="AL9" s="44" t="s">
        <v>17</v>
      </c>
      <c r="AM9" s="44"/>
      <c r="AN9" s="44"/>
      <c r="AO9" s="44"/>
      <c r="AP9" s="44"/>
      <c r="AQ9" s="44"/>
      <c r="AR9" s="44"/>
      <c r="AS9" s="44"/>
      <c r="AT9" s="44" t="s">
        <v>18</v>
      </c>
      <c r="AU9" s="44"/>
      <c r="AV9" s="44"/>
      <c r="AW9" s="44"/>
      <c r="AX9" s="44"/>
      <c r="AY9" s="44"/>
      <c r="AZ9" s="44"/>
      <c r="BA9" s="44"/>
      <c r="BB9" s="44" t="s">
        <v>19</v>
      </c>
      <c r="BC9" s="44"/>
      <c r="BD9" s="44"/>
      <c r="BE9" s="44"/>
      <c r="BF9" s="44"/>
      <c r="BG9" s="44"/>
      <c r="BH9" s="44"/>
      <c r="BI9" s="44"/>
      <c r="BJ9" s="4"/>
      <c r="BK9" s="4"/>
      <c r="BL9" s="51" t="s">
        <v>20</v>
      </c>
      <c r="BM9" s="52"/>
      <c r="BN9" s="11" t="s">
        <v>21</v>
      </c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3"/>
    </row>
    <row r="10" spans="1:78" ht="18.75" customHeight="1">
      <c r="A10" s="2"/>
      <c r="B10" s="45" t="str">
        <f>データ!N6</f>
        <v>-</v>
      </c>
      <c r="C10" s="45"/>
      <c r="D10" s="45"/>
      <c r="E10" s="45"/>
      <c r="F10" s="45"/>
      <c r="G10" s="45"/>
      <c r="H10" s="45"/>
      <c r="I10" s="45" t="str">
        <f>データ!O6</f>
        <v>該当数値なし</v>
      </c>
      <c r="J10" s="45"/>
      <c r="K10" s="45"/>
      <c r="L10" s="45"/>
      <c r="M10" s="45"/>
      <c r="N10" s="45"/>
      <c r="O10" s="45"/>
      <c r="P10" s="45">
        <f>データ!P6</f>
        <v>0.04</v>
      </c>
      <c r="Q10" s="45"/>
      <c r="R10" s="45"/>
      <c r="S10" s="45"/>
      <c r="T10" s="45"/>
      <c r="U10" s="45"/>
      <c r="V10" s="45"/>
      <c r="W10" s="45">
        <f>データ!Q6</f>
        <v>100</v>
      </c>
      <c r="X10" s="45"/>
      <c r="Y10" s="45"/>
      <c r="Z10" s="45"/>
      <c r="AA10" s="45"/>
      <c r="AB10" s="45"/>
      <c r="AC10" s="45"/>
      <c r="AD10" s="50">
        <f>データ!R6</f>
        <v>2741</v>
      </c>
      <c r="AE10" s="50"/>
      <c r="AF10" s="50"/>
      <c r="AG10" s="50"/>
      <c r="AH10" s="50"/>
      <c r="AI10" s="50"/>
      <c r="AJ10" s="50"/>
      <c r="AK10" s="2"/>
      <c r="AL10" s="50">
        <f>データ!V6</f>
        <v>73</v>
      </c>
      <c r="AM10" s="50"/>
      <c r="AN10" s="50"/>
      <c r="AO10" s="50"/>
      <c r="AP10" s="50"/>
      <c r="AQ10" s="50"/>
      <c r="AR10" s="50"/>
      <c r="AS10" s="50"/>
      <c r="AT10" s="45">
        <f>データ!W6</f>
        <v>0.01</v>
      </c>
      <c r="AU10" s="45"/>
      <c r="AV10" s="45"/>
      <c r="AW10" s="45"/>
      <c r="AX10" s="45"/>
      <c r="AY10" s="45"/>
      <c r="AZ10" s="45"/>
      <c r="BA10" s="45"/>
      <c r="BB10" s="45">
        <f>データ!X6</f>
        <v>7300</v>
      </c>
      <c r="BC10" s="45"/>
      <c r="BD10" s="45"/>
      <c r="BE10" s="45"/>
      <c r="BF10" s="45"/>
      <c r="BG10" s="45"/>
      <c r="BH10" s="45"/>
      <c r="BI10" s="45"/>
      <c r="BJ10" s="2"/>
      <c r="BK10" s="2"/>
      <c r="BL10" s="53" t="s">
        <v>22</v>
      </c>
      <c r="BM10" s="54"/>
      <c r="BN10" s="14" t="s">
        <v>23</v>
      </c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6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5" t="s">
        <v>24</v>
      </c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</row>
    <row r="14" spans="1:78" ht="13.5" customHeight="1">
      <c r="A14" s="2"/>
      <c r="B14" s="57" t="s">
        <v>25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9"/>
      <c r="BK14" s="2"/>
      <c r="BL14" s="63" t="s">
        <v>26</v>
      </c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5"/>
    </row>
    <row r="15" spans="1:78" ht="13.5" customHeight="1">
      <c r="A15" s="2"/>
      <c r="B15" s="60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2"/>
      <c r="BK15" s="2"/>
      <c r="BL15" s="66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8"/>
    </row>
    <row r="16" spans="1:78" ht="13.5" customHeight="1">
      <c r="A16" s="2"/>
      <c r="B16" s="17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9"/>
      <c r="BK16" s="2"/>
      <c r="BL16" s="69" t="s">
        <v>124</v>
      </c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1"/>
    </row>
    <row r="17" spans="1:78" ht="13.5" customHeight="1">
      <c r="A17" s="2"/>
      <c r="B17" s="17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9"/>
      <c r="BK17" s="2"/>
      <c r="BL17" s="69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1"/>
    </row>
    <row r="18" spans="1:78" ht="13.5" customHeight="1">
      <c r="A18" s="2"/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9"/>
      <c r="BK18" s="2"/>
      <c r="BL18" s="69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70"/>
      <c r="BX18" s="70"/>
      <c r="BY18" s="70"/>
      <c r="BZ18" s="71"/>
    </row>
    <row r="19" spans="1:78" ht="13.5" customHeight="1">
      <c r="A19" s="2"/>
      <c r="B19" s="17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9"/>
      <c r="BK19" s="2"/>
      <c r="BL19" s="69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70"/>
      <c r="BX19" s="70"/>
      <c r="BY19" s="70"/>
      <c r="BZ19" s="71"/>
    </row>
    <row r="20" spans="1:78" ht="13.5" customHeight="1">
      <c r="A20" s="2"/>
      <c r="B20" s="17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9"/>
      <c r="BK20" s="2"/>
      <c r="BL20" s="69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70"/>
      <c r="BX20" s="70"/>
      <c r="BY20" s="70"/>
      <c r="BZ20" s="71"/>
    </row>
    <row r="21" spans="1:78" ht="13.5" customHeight="1">
      <c r="A21" s="2"/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9"/>
      <c r="BK21" s="2"/>
      <c r="BL21" s="69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70"/>
      <c r="BX21" s="70"/>
      <c r="BY21" s="70"/>
      <c r="BZ21" s="71"/>
    </row>
    <row r="22" spans="1:78" ht="13.5" customHeight="1">
      <c r="A22" s="2"/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9"/>
      <c r="BK22" s="2"/>
      <c r="BL22" s="69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70"/>
      <c r="BX22" s="70"/>
      <c r="BY22" s="70"/>
      <c r="BZ22" s="71"/>
    </row>
    <row r="23" spans="1:78" ht="13.5" customHeight="1">
      <c r="A23" s="2"/>
      <c r="B23" s="1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9"/>
      <c r="BK23" s="2"/>
      <c r="BL23" s="69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70"/>
      <c r="BX23" s="70"/>
      <c r="BY23" s="70"/>
      <c r="BZ23" s="71"/>
    </row>
    <row r="24" spans="1:78" ht="13.5" customHeight="1">
      <c r="A24" s="2"/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9"/>
      <c r="BK24" s="2"/>
      <c r="BL24" s="69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70"/>
      <c r="BX24" s="70"/>
      <c r="BY24" s="70"/>
      <c r="BZ24" s="71"/>
    </row>
    <row r="25" spans="1:78" ht="13.5" customHeight="1">
      <c r="A25" s="2"/>
      <c r="B25" s="17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9"/>
      <c r="BK25" s="2"/>
      <c r="BL25" s="69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70"/>
      <c r="BX25" s="70"/>
      <c r="BY25" s="70"/>
      <c r="BZ25" s="71"/>
    </row>
    <row r="26" spans="1:78" ht="13.5" customHeight="1">
      <c r="A26" s="2"/>
      <c r="B26" s="17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9"/>
      <c r="BK26" s="2"/>
      <c r="BL26" s="69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70"/>
      <c r="BX26" s="70"/>
      <c r="BY26" s="70"/>
      <c r="BZ26" s="71"/>
    </row>
    <row r="27" spans="1:78" ht="13.5" customHeight="1">
      <c r="A27" s="2"/>
      <c r="B27" s="17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9"/>
      <c r="BK27" s="2"/>
      <c r="BL27" s="69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70"/>
      <c r="BX27" s="70"/>
      <c r="BY27" s="70"/>
      <c r="BZ27" s="71"/>
    </row>
    <row r="28" spans="1:78" ht="13.5" customHeight="1">
      <c r="A28" s="2"/>
      <c r="B28" s="17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9"/>
      <c r="BK28" s="2"/>
      <c r="BL28" s="69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70"/>
      <c r="BX28" s="70"/>
      <c r="BY28" s="70"/>
      <c r="BZ28" s="71"/>
    </row>
    <row r="29" spans="1:78" ht="13.5" customHeight="1">
      <c r="A29" s="2"/>
      <c r="B29" s="17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9"/>
      <c r="BK29" s="2"/>
      <c r="BL29" s="69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70"/>
      <c r="BX29" s="70"/>
      <c r="BY29" s="70"/>
      <c r="BZ29" s="71"/>
    </row>
    <row r="30" spans="1:78" ht="13.5" customHeight="1">
      <c r="A30" s="2"/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9"/>
      <c r="BK30" s="2"/>
      <c r="BL30" s="69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70"/>
      <c r="BX30" s="70"/>
      <c r="BY30" s="70"/>
      <c r="BZ30" s="71"/>
    </row>
    <row r="31" spans="1:78" ht="13.5" customHeight="1">
      <c r="A31" s="2"/>
      <c r="B31" s="17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9"/>
      <c r="BK31" s="2"/>
      <c r="BL31" s="69"/>
      <c r="BM31" s="70"/>
      <c r="BN31" s="70"/>
      <c r="BO31" s="70"/>
      <c r="BP31" s="70"/>
      <c r="BQ31" s="70"/>
      <c r="BR31" s="70"/>
      <c r="BS31" s="70"/>
      <c r="BT31" s="70"/>
      <c r="BU31" s="70"/>
      <c r="BV31" s="70"/>
      <c r="BW31" s="70"/>
      <c r="BX31" s="70"/>
      <c r="BY31" s="70"/>
      <c r="BZ31" s="71"/>
    </row>
    <row r="32" spans="1:78" ht="13.5" customHeight="1">
      <c r="A32" s="2"/>
      <c r="B32" s="17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9"/>
      <c r="BK32" s="2"/>
      <c r="BL32" s="69"/>
      <c r="BM32" s="70"/>
      <c r="BN32" s="70"/>
      <c r="BO32" s="70"/>
      <c r="BP32" s="70"/>
      <c r="BQ32" s="70"/>
      <c r="BR32" s="70"/>
      <c r="BS32" s="70"/>
      <c r="BT32" s="70"/>
      <c r="BU32" s="70"/>
      <c r="BV32" s="70"/>
      <c r="BW32" s="70"/>
      <c r="BX32" s="70"/>
      <c r="BY32" s="70"/>
      <c r="BZ32" s="71"/>
    </row>
    <row r="33" spans="1:78" ht="13.5" customHeight="1">
      <c r="A33" s="2"/>
      <c r="B33" s="17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9"/>
      <c r="BK33" s="2"/>
      <c r="BL33" s="69"/>
      <c r="BM33" s="70"/>
      <c r="BN33" s="70"/>
      <c r="BO33" s="70"/>
      <c r="BP33" s="70"/>
      <c r="BQ33" s="70"/>
      <c r="BR33" s="70"/>
      <c r="BS33" s="70"/>
      <c r="BT33" s="70"/>
      <c r="BU33" s="70"/>
      <c r="BV33" s="70"/>
      <c r="BW33" s="70"/>
      <c r="BX33" s="70"/>
      <c r="BY33" s="70"/>
      <c r="BZ33" s="71"/>
    </row>
    <row r="34" spans="1:78" ht="13.5" customHeight="1">
      <c r="A34" s="2"/>
      <c r="B34" s="17"/>
      <c r="C34" s="75" t="s">
        <v>27</v>
      </c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20"/>
      <c r="R34" s="75" t="s">
        <v>28</v>
      </c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20"/>
      <c r="AG34" s="75" t="s">
        <v>29</v>
      </c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20"/>
      <c r="AV34" s="75" t="s">
        <v>30</v>
      </c>
      <c r="AW34" s="75"/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5"/>
      <c r="BI34" s="75"/>
      <c r="BJ34" s="19"/>
      <c r="BK34" s="2"/>
      <c r="BL34" s="69"/>
      <c r="BM34" s="70"/>
      <c r="BN34" s="70"/>
      <c r="BO34" s="70"/>
      <c r="BP34" s="70"/>
      <c r="BQ34" s="70"/>
      <c r="BR34" s="70"/>
      <c r="BS34" s="70"/>
      <c r="BT34" s="70"/>
      <c r="BU34" s="70"/>
      <c r="BV34" s="70"/>
      <c r="BW34" s="70"/>
      <c r="BX34" s="70"/>
      <c r="BY34" s="70"/>
      <c r="BZ34" s="71"/>
    </row>
    <row r="35" spans="1:78" ht="13.5" customHeight="1">
      <c r="A35" s="2"/>
      <c r="B35" s="17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20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20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20"/>
      <c r="AV35" s="75"/>
      <c r="AW35" s="75"/>
      <c r="AX35" s="75"/>
      <c r="AY35" s="75"/>
      <c r="AZ35" s="75"/>
      <c r="BA35" s="75"/>
      <c r="BB35" s="75"/>
      <c r="BC35" s="75"/>
      <c r="BD35" s="75"/>
      <c r="BE35" s="75"/>
      <c r="BF35" s="75"/>
      <c r="BG35" s="75"/>
      <c r="BH35" s="75"/>
      <c r="BI35" s="75"/>
      <c r="BJ35" s="19"/>
      <c r="BK35" s="2"/>
      <c r="BL35" s="69"/>
      <c r="BM35" s="70"/>
      <c r="BN35" s="70"/>
      <c r="BO35" s="70"/>
      <c r="BP35" s="70"/>
      <c r="BQ35" s="70"/>
      <c r="BR35" s="70"/>
      <c r="BS35" s="70"/>
      <c r="BT35" s="70"/>
      <c r="BU35" s="70"/>
      <c r="BV35" s="70"/>
      <c r="BW35" s="70"/>
      <c r="BX35" s="70"/>
      <c r="BY35" s="70"/>
      <c r="BZ35" s="71"/>
    </row>
    <row r="36" spans="1:78" ht="13.5" customHeight="1">
      <c r="A36" s="2"/>
      <c r="B36" s="17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9"/>
      <c r="BK36" s="2"/>
      <c r="BL36" s="69"/>
      <c r="BM36" s="70"/>
      <c r="BN36" s="70"/>
      <c r="BO36" s="70"/>
      <c r="BP36" s="70"/>
      <c r="BQ36" s="70"/>
      <c r="BR36" s="70"/>
      <c r="BS36" s="70"/>
      <c r="BT36" s="70"/>
      <c r="BU36" s="70"/>
      <c r="BV36" s="70"/>
      <c r="BW36" s="70"/>
      <c r="BX36" s="70"/>
      <c r="BY36" s="70"/>
      <c r="BZ36" s="71"/>
    </row>
    <row r="37" spans="1:78" ht="13.5" customHeight="1">
      <c r="A37" s="2"/>
      <c r="B37" s="17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9"/>
      <c r="BK37" s="2"/>
      <c r="BL37" s="69"/>
      <c r="BM37" s="70"/>
      <c r="BN37" s="70"/>
      <c r="BO37" s="70"/>
      <c r="BP37" s="70"/>
      <c r="BQ37" s="70"/>
      <c r="BR37" s="70"/>
      <c r="BS37" s="70"/>
      <c r="BT37" s="70"/>
      <c r="BU37" s="70"/>
      <c r="BV37" s="70"/>
      <c r="BW37" s="70"/>
      <c r="BX37" s="70"/>
      <c r="BY37" s="70"/>
      <c r="BZ37" s="71"/>
    </row>
    <row r="38" spans="1:78" ht="13.5" customHeight="1">
      <c r="A38" s="2"/>
      <c r="B38" s="17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9"/>
      <c r="BK38" s="2"/>
      <c r="BL38" s="69"/>
      <c r="BM38" s="70"/>
      <c r="BN38" s="70"/>
      <c r="BO38" s="70"/>
      <c r="BP38" s="70"/>
      <c r="BQ38" s="70"/>
      <c r="BR38" s="70"/>
      <c r="BS38" s="70"/>
      <c r="BT38" s="70"/>
      <c r="BU38" s="70"/>
      <c r="BV38" s="70"/>
      <c r="BW38" s="70"/>
      <c r="BX38" s="70"/>
      <c r="BY38" s="70"/>
      <c r="BZ38" s="71"/>
    </row>
    <row r="39" spans="1:78" ht="13.5" customHeight="1">
      <c r="A39" s="2"/>
      <c r="B39" s="17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9"/>
      <c r="BK39" s="2"/>
      <c r="BL39" s="69"/>
      <c r="BM39" s="70"/>
      <c r="BN39" s="70"/>
      <c r="BO39" s="70"/>
      <c r="BP39" s="70"/>
      <c r="BQ39" s="70"/>
      <c r="BR39" s="70"/>
      <c r="BS39" s="70"/>
      <c r="BT39" s="70"/>
      <c r="BU39" s="70"/>
      <c r="BV39" s="70"/>
      <c r="BW39" s="70"/>
      <c r="BX39" s="70"/>
      <c r="BY39" s="70"/>
      <c r="BZ39" s="71"/>
    </row>
    <row r="40" spans="1:78" ht="13.5" customHeight="1">
      <c r="A40" s="2"/>
      <c r="B40" s="1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9"/>
      <c r="BK40" s="2"/>
      <c r="BL40" s="69"/>
      <c r="BM40" s="70"/>
      <c r="BN40" s="70"/>
      <c r="BO40" s="70"/>
      <c r="BP40" s="70"/>
      <c r="BQ40" s="70"/>
      <c r="BR40" s="70"/>
      <c r="BS40" s="70"/>
      <c r="BT40" s="70"/>
      <c r="BU40" s="70"/>
      <c r="BV40" s="70"/>
      <c r="BW40" s="70"/>
      <c r="BX40" s="70"/>
      <c r="BY40" s="70"/>
      <c r="BZ40" s="71"/>
    </row>
    <row r="41" spans="1:78" ht="13.5" customHeight="1">
      <c r="A41" s="2"/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9"/>
      <c r="BK41" s="2"/>
      <c r="BL41" s="69"/>
      <c r="BM41" s="70"/>
      <c r="BN41" s="70"/>
      <c r="BO41" s="70"/>
      <c r="BP41" s="70"/>
      <c r="BQ41" s="70"/>
      <c r="BR41" s="70"/>
      <c r="BS41" s="70"/>
      <c r="BT41" s="70"/>
      <c r="BU41" s="70"/>
      <c r="BV41" s="70"/>
      <c r="BW41" s="70"/>
      <c r="BX41" s="70"/>
      <c r="BY41" s="70"/>
      <c r="BZ41" s="71"/>
    </row>
    <row r="42" spans="1:78" ht="13.5" customHeight="1">
      <c r="A42" s="2"/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9"/>
      <c r="BK42" s="2"/>
      <c r="BL42" s="69"/>
      <c r="BM42" s="70"/>
      <c r="BN42" s="70"/>
      <c r="BO42" s="70"/>
      <c r="BP42" s="70"/>
      <c r="BQ42" s="70"/>
      <c r="BR42" s="70"/>
      <c r="BS42" s="70"/>
      <c r="BT42" s="70"/>
      <c r="BU42" s="70"/>
      <c r="BV42" s="70"/>
      <c r="BW42" s="70"/>
      <c r="BX42" s="70"/>
      <c r="BY42" s="70"/>
      <c r="BZ42" s="71"/>
    </row>
    <row r="43" spans="1:78" ht="13.5" customHeight="1">
      <c r="A43" s="2"/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9"/>
      <c r="BK43" s="2"/>
      <c r="BL43" s="69"/>
      <c r="BM43" s="70"/>
      <c r="BN43" s="70"/>
      <c r="BO43" s="70"/>
      <c r="BP43" s="70"/>
      <c r="BQ43" s="70"/>
      <c r="BR43" s="70"/>
      <c r="BS43" s="70"/>
      <c r="BT43" s="70"/>
      <c r="BU43" s="70"/>
      <c r="BV43" s="70"/>
      <c r="BW43" s="70"/>
      <c r="BX43" s="70"/>
      <c r="BY43" s="70"/>
      <c r="BZ43" s="71"/>
    </row>
    <row r="44" spans="1:78" ht="13.5" customHeight="1">
      <c r="A44" s="2"/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9"/>
      <c r="BK44" s="2"/>
      <c r="BL44" s="72"/>
      <c r="BM44" s="73"/>
      <c r="BN44" s="73"/>
      <c r="BO44" s="73"/>
      <c r="BP44" s="73"/>
      <c r="BQ44" s="73"/>
      <c r="BR44" s="73"/>
      <c r="BS44" s="73"/>
      <c r="BT44" s="73"/>
      <c r="BU44" s="73"/>
      <c r="BV44" s="73"/>
      <c r="BW44" s="73"/>
      <c r="BX44" s="73"/>
      <c r="BY44" s="73"/>
      <c r="BZ44" s="74"/>
    </row>
    <row r="45" spans="1:78" ht="13.5" customHeight="1">
      <c r="A45" s="2"/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9"/>
      <c r="BK45" s="2"/>
      <c r="BL45" s="63" t="s">
        <v>31</v>
      </c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5"/>
    </row>
    <row r="46" spans="1:78" ht="13.5" customHeight="1">
      <c r="A46" s="2"/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9"/>
      <c r="BK46" s="2"/>
      <c r="BL46" s="66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  <c r="BZ46" s="68"/>
    </row>
    <row r="47" spans="1:78" ht="13.5" customHeight="1">
      <c r="A47" s="2"/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9"/>
      <c r="BK47" s="2"/>
      <c r="BL47" s="69" t="s">
        <v>123</v>
      </c>
      <c r="BM47" s="70"/>
      <c r="BN47" s="70"/>
      <c r="BO47" s="70"/>
      <c r="BP47" s="70"/>
      <c r="BQ47" s="70"/>
      <c r="BR47" s="70"/>
      <c r="BS47" s="70"/>
      <c r="BT47" s="70"/>
      <c r="BU47" s="70"/>
      <c r="BV47" s="70"/>
      <c r="BW47" s="70"/>
      <c r="BX47" s="70"/>
      <c r="BY47" s="70"/>
      <c r="BZ47" s="71"/>
    </row>
    <row r="48" spans="1:78" ht="13.5" customHeight="1">
      <c r="A48" s="2"/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9"/>
      <c r="BK48" s="2"/>
      <c r="BL48" s="69"/>
      <c r="BM48" s="70"/>
      <c r="BN48" s="70"/>
      <c r="BO48" s="70"/>
      <c r="BP48" s="70"/>
      <c r="BQ48" s="70"/>
      <c r="BR48" s="70"/>
      <c r="BS48" s="70"/>
      <c r="BT48" s="70"/>
      <c r="BU48" s="70"/>
      <c r="BV48" s="70"/>
      <c r="BW48" s="70"/>
      <c r="BX48" s="70"/>
      <c r="BY48" s="70"/>
      <c r="BZ48" s="71"/>
    </row>
    <row r="49" spans="1:78" ht="13.5" customHeight="1">
      <c r="A49" s="2"/>
      <c r="B49" s="17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9"/>
      <c r="BK49" s="2"/>
      <c r="BL49" s="69"/>
      <c r="BM49" s="70"/>
      <c r="BN49" s="70"/>
      <c r="BO49" s="70"/>
      <c r="BP49" s="70"/>
      <c r="BQ49" s="70"/>
      <c r="BR49" s="70"/>
      <c r="BS49" s="70"/>
      <c r="BT49" s="70"/>
      <c r="BU49" s="70"/>
      <c r="BV49" s="70"/>
      <c r="BW49" s="70"/>
      <c r="BX49" s="70"/>
      <c r="BY49" s="70"/>
      <c r="BZ49" s="71"/>
    </row>
    <row r="50" spans="1:78" ht="13.5" customHeight="1">
      <c r="A50" s="2"/>
      <c r="B50" s="17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9"/>
      <c r="BK50" s="2"/>
      <c r="BL50" s="69"/>
      <c r="BM50" s="70"/>
      <c r="BN50" s="70"/>
      <c r="BO50" s="70"/>
      <c r="BP50" s="70"/>
      <c r="BQ50" s="70"/>
      <c r="BR50" s="70"/>
      <c r="BS50" s="70"/>
      <c r="BT50" s="70"/>
      <c r="BU50" s="70"/>
      <c r="BV50" s="70"/>
      <c r="BW50" s="70"/>
      <c r="BX50" s="70"/>
      <c r="BY50" s="70"/>
      <c r="BZ50" s="71"/>
    </row>
    <row r="51" spans="1:78" ht="13.5" customHeight="1">
      <c r="A51" s="2"/>
      <c r="B51" s="17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9"/>
      <c r="BK51" s="2"/>
      <c r="BL51" s="69"/>
      <c r="BM51" s="70"/>
      <c r="BN51" s="70"/>
      <c r="BO51" s="70"/>
      <c r="BP51" s="70"/>
      <c r="BQ51" s="70"/>
      <c r="BR51" s="70"/>
      <c r="BS51" s="70"/>
      <c r="BT51" s="70"/>
      <c r="BU51" s="70"/>
      <c r="BV51" s="70"/>
      <c r="BW51" s="70"/>
      <c r="BX51" s="70"/>
      <c r="BY51" s="70"/>
      <c r="BZ51" s="71"/>
    </row>
    <row r="52" spans="1:78" ht="13.5" customHeight="1">
      <c r="A52" s="2"/>
      <c r="B52" s="17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9"/>
      <c r="BK52" s="2"/>
      <c r="BL52" s="69"/>
      <c r="BM52" s="70"/>
      <c r="BN52" s="70"/>
      <c r="BO52" s="70"/>
      <c r="BP52" s="70"/>
      <c r="BQ52" s="70"/>
      <c r="BR52" s="70"/>
      <c r="BS52" s="70"/>
      <c r="BT52" s="70"/>
      <c r="BU52" s="70"/>
      <c r="BV52" s="70"/>
      <c r="BW52" s="70"/>
      <c r="BX52" s="70"/>
      <c r="BY52" s="70"/>
      <c r="BZ52" s="71"/>
    </row>
    <row r="53" spans="1:78" ht="13.5" customHeight="1">
      <c r="A53" s="2"/>
      <c r="B53" s="17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9"/>
      <c r="BK53" s="2"/>
      <c r="BL53" s="69"/>
      <c r="BM53" s="70"/>
      <c r="BN53" s="70"/>
      <c r="BO53" s="70"/>
      <c r="BP53" s="70"/>
      <c r="BQ53" s="70"/>
      <c r="BR53" s="70"/>
      <c r="BS53" s="70"/>
      <c r="BT53" s="70"/>
      <c r="BU53" s="70"/>
      <c r="BV53" s="70"/>
      <c r="BW53" s="70"/>
      <c r="BX53" s="70"/>
      <c r="BY53" s="70"/>
      <c r="BZ53" s="71"/>
    </row>
    <row r="54" spans="1:78" ht="13.5" customHeight="1">
      <c r="A54" s="2"/>
      <c r="B54" s="17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9"/>
      <c r="BK54" s="2"/>
      <c r="BL54" s="69"/>
      <c r="BM54" s="70"/>
      <c r="BN54" s="70"/>
      <c r="BO54" s="70"/>
      <c r="BP54" s="70"/>
      <c r="BQ54" s="70"/>
      <c r="BR54" s="70"/>
      <c r="BS54" s="70"/>
      <c r="BT54" s="70"/>
      <c r="BU54" s="70"/>
      <c r="BV54" s="70"/>
      <c r="BW54" s="70"/>
      <c r="BX54" s="70"/>
      <c r="BY54" s="70"/>
      <c r="BZ54" s="71"/>
    </row>
    <row r="55" spans="1:78" ht="13.5" customHeight="1">
      <c r="A55" s="2"/>
      <c r="B55" s="17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9"/>
      <c r="BK55" s="2"/>
      <c r="BL55" s="69"/>
      <c r="BM55" s="70"/>
      <c r="BN55" s="70"/>
      <c r="BO55" s="70"/>
      <c r="BP55" s="70"/>
      <c r="BQ55" s="70"/>
      <c r="BR55" s="70"/>
      <c r="BS55" s="70"/>
      <c r="BT55" s="70"/>
      <c r="BU55" s="70"/>
      <c r="BV55" s="70"/>
      <c r="BW55" s="70"/>
      <c r="BX55" s="70"/>
      <c r="BY55" s="70"/>
      <c r="BZ55" s="71"/>
    </row>
    <row r="56" spans="1:78" ht="13.5" customHeight="1">
      <c r="A56" s="2"/>
      <c r="B56" s="17"/>
      <c r="C56" s="75" t="s">
        <v>32</v>
      </c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20"/>
      <c r="R56" s="75" t="s">
        <v>33</v>
      </c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20"/>
      <c r="AG56" s="75" t="s">
        <v>34</v>
      </c>
      <c r="AH56" s="75"/>
      <c r="AI56" s="75"/>
      <c r="AJ56" s="75"/>
      <c r="AK56" s="75"/>
      <c r="AL56" s="75"/>
      <c r="AM56" s="75"/>
      <c r="AN56" s="75"/>
      <c r="AO56" s="75"/>
      <c r="AP56" s="75"/>
      <c r="AQ56" s="75"/>
      <c r="AR56" s="75"/>
      <c r="AS56" s="75"/>
      <c r="AT56" s="75"/>
      <c r="AU56" s="20"/>
      <c r="AV56" s="75" t="s">
        <v>35</v>
      </c>
      <c r="AW56" s="75"/>
      <c r="AX56" s="75"/>
      <c r="AY56" s="75"/>
      <c r="AZ56" s="75"/>
      <c r="BA56" s="75"/>
      <c r="BB56" s="75"/>
      <c r="BC56" s="75"/>
      <c r="BD56" s="75"/>
      <c r="BE56" s="75"/>
      <c r="BF56" s="75"/>
      <c r="BG56" s="75"/>
      <c r="BH56" s="75"/>
      <c r="BI56" s="75"/>
      <c r="BJ56" s="19"/>
      <c r="BK56" s="2"/>
      <c r="BL56" s="69"/>
      <c r="BM56" s="70"/>
      <c r="BN56" s="70"/>
      <c r="BO56" s="70"/>
      <c r="BP56" s="70"/>
      <c r="BQ56" s="70"/>
      <c r="BR56" s="70"/>
      <c r="BS56" s="70"/>
      <c r="BT56" s="70"/>
      <c r="BU56" s="70"/>
      <c r="BV56" s="70"/>
      <c r="BW56" s="70"/>
      <c r="BX56" s="70"/>
      <c r="BY56" s="70"/>
      <c r="BZ56" s="71"/>
    </row>
    <row r="57" spans="1:78" ht="13.5" customHeight="1">
      <c r="A57" s="2"/>
      <c r="B57" s="17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20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75"/>
      <c r="AE57" s="75"/>
      <c r="AF57" s="20"/>
      <c r="AG57" s="75"/>
      <c r="AH57" s="75"/>
      <c r="AI57" s="75"/>
      <c r="AJ57" s="75"/>
      <c r="AK57" s="75"/>
      <c r="AL57" s="75"/>
      <c r="AM57" s="75"/>
      <c r="AN57" s="75"/>
      <c r="AO57" s="75"/>
      <c r="AP57" s="75"/>
      <c r="AQ57" s="75"/>
      <c r="AR57" s="75"/>
      <c r="AS57" s="75"/>
      <c r="AT57" s="75"/>
      <c r="AU57" s="20"/>
      <c r="AV57" s="75"/>
      <c r="AW57" s="75"/>
      <c r="AX57" s="75"/>
      <c r="AY57" s="75"/>
      <c r="AZ57" s="75"/>
      <c r="BA57" s="75"/>
      <c r="BB57" s="75"/>
      <c r="BC57" s="75"/>
      <c r="BD57" s="75"/>
      <c r="BE57" s="75"/>
      <c r="BF57" s="75"/>
      <c r="BG57" s="75"/>
      <c r="BH57" s="75"/>
      <c r="BI57" s="75"/>
      <c r="BJ57" s="19"/>
      <c r="BK57" s="2"/>
      <c r="BL57" s="69"/>
      <c r="BM57" s="70"/>
      <c r="BN57" s="70"/>
      <c r="BO57" s="70"/>
      <c r="BP57" s="70"/>
      <c r="BQ57" s="70"/>
      <c r="BR57" s="70"/>
      <c r="BS57" s="70"/>
      <c r="BT57" s="70"/>
      <c r="BU57" s="70"/>
      <c r="BV57" s="70"/>
      <c r="BW57" s="70"/>
      <c r="BX57" s="70"/>
      <c r="BY57" s="70"/>
      <c r="BZ57" s="71"/>
    </row>
    <row r="58" spans="1:78" ht="13.5" customHeight="1">
      <c r="A58" s="2"/>
      <c r="B58" s="17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9"/>
      <c r="BK58" s="2"/>
      <c r="BL58" s="69"/>
      <c r="BM58" s="70"/>
      <c r="BN58" s="70"/>
      <c r="BO58" s="70"/>
      <c r="BP58" s="70"/>
      <c r="BQ58" s="70"/>
      <c r="BR58" s="70"/>
      <c r="BS58" s="70"/>
      <c r="BT58" s="70"/>
      <c r="BU58" s="70"/>
      <c r="BV58" s="70"/>
      <c r="BW58" s="70"/>
      <c r="BX58" s="70"/>
      <c r="BY58" s="70"/>
      <c r="BZ58" s="71"/>
    </row>
    <row r="59" spans="1:78" ht="13.5" customHeight="1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69"/>
      <c r="BM59" s="70"/>
      <c r="BN59" s="70"/>
      <c r="BO59" s="70"/>
      <c r="BP59" s="70"/>
      <c r="BQ59" s="70"/>
      <c r="BR59" s="70"/>
      <c r="BS59" s="70"/>
      <c r="BT59" s="70"/>
      <c r="BU59" s="70"/>
      <c r="BV59" s="70"/>
      <c r="BW59" s="70"/>
      <c r="BX59" s="70"/>
      <c r="BY59" s="70"/>
      <c r="BZ59" s="71"/>
    </row>
    <row r="60" spans="1:78" ht="13.5" customHeight="1">
      <c r="A60" s="2"/>
      <c r="B60" s="60" t="s">
        <v>36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2"/>
      <c r="BK60" s="2"/>
      <c r="BL60" s="69"/>
      <c r="BM60" s="70"/>
      <c r="BN60" s="70"/>
      <c r="BO60" s="70"/>
      <c r="BP60" s="70"/>
      <c r="BQ60" s="70"/>
      <c r="BR60" s="70"/>
      <c r="BS60" s="70"/>
      <c r="BT60" s="70"/>
      <c r="BU60" s="70"/>
      <c r="BV60" s="70"/>
      <c r="BW60" s="70"/>
      <c r="BX60" s="70"/>
      <c r="BY60" s="70"/>
      <c r="BZ60" s="71"/>
    </row>
    <row r="61" spans="1:78" ht="13.5" customHeight="1">
      <c r="A61" s="2"/>
      <c r="B61" s="60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2"/>
      <c r="BK61" s="2"/>
      <c r="BL61" s="69"/>
      <c r="BM61" s="70"/>
      <c r="BN61" s="70"/>
      <c r="BO61" s="70"/>
      <c r="BP61" s="70"/>
      <c r="BQ61" s="70"/>
      <c r="BR61" s="70"/>
      <c r="BS61" s="70"/>
      <c r="BT61" s="70"/>
      <c r="BU61" s="70"/>
      <c r="BV61" s="70"/>
      <c r="BW61" s="70"/>
      <c r="BX61" s="70"/>
      <c r="BY61" s="70"/>
      <c r="BZ61" s="71"/>
    </row>
    <row r="62" spans="1:78" ht="13.5" customHeight="1">
      <c r="A62" s="2"/>
      <c r="B62" s="17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9"/>
      <c r="BK62" s="2"/>
      <c r="BL62" s="69"/>
      <c r="BM62" s="70"/>
      <c r="BN62" s="70"/>
      <c r="BO62" s="70"/>
      <c r="BP62" s="70"/>
      <c r="BQ62" s="70"/>
      <c r="BR62" s="70"/>
      <c r="BS62" s="70"/>
      <c r="BT62" s="70"/>
      <c r="BU62" s="70"/>
      <c r="BV62" s="70"/>
      <c r="BW62" s="70"/>
      <c r="BX62" s="70"/>
      <c r="BY62" s="70"/>
      <c r="BZ62" s="71"/>
    </row>
    <row r="63" spans="1:78" ht="13.5" customHeight="1">
      <c r="A63" s="2"/>
      <c r="B63" s="17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9"/>
      <c r="BK63" s="2"/>
      <c r="BL63" s="72"/>
      <c r="BM63" s="73"/>
      <c r="BN63" s="73"/>
      <c r="BO63" s="73"/>
      <c r="BP63" s="73"/>
      <c r="BQ63" s="73"/>
      <c r="BR63" s="73"/>
      <c r="BS63" s="73"/>
      <c r="BT63" s="73"/>
      <c r="BU63" s="73"/>
      <c r="BV63" s="73"/>
      <c r="BW63" s="73"/>
      <c r="BX63" s="73"/>
      <c r="BY63" s="73"/>
      <c r="BZ63" s="74"/>
    </row>
    <row r="64" spans="1:78" ht="13.5" customHeight="1">
      <c r="A64" s="2"/>
      <c r="B64" s="17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9"/>
      <c r="BK64" s="2"/>
      <c r="BL64" s="63" t="s">
        <v>37</v>
      </c>
      <c r="BM64" s="64"/>
      <c r="BN64" s="64"/>
      <c r="BO64" s="64"/>
      <c r="BP64" s="64"/>
      <c r="BQ64" s="64"/>
      <c r="BR64" s="64"/>
      <c r="BS64" s="64"/>
      <c r="BT64" s="64"/>
      <c r="BU64" s="64"/>
      <c r="BV64" s="64"/>
      <c r="BW64" s="64"/>
      <c r="BX64" s="64"/>
      <c r="BY64" s="64"/>
      <c r="BZ64" s="65"/>
    </row>
    <row r="65" spans="1:78" ht="13.5" customHeight="1">
      <c r="A65" s="2"/>
      <c r="B65" s="17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9"/>
      <c r="BK65" s="2"/>
      <c r="BL65" s="66"/>
      <c r="BM65" s="67"/>
      <c r="BN65" s="67"/>
      <c r="BO65" s="67"/>
      <c r="BP65" s="67"/>
      <c r="BQ65" s="67"/>
      <c r="BR65" s="67"/>
      <c r="BS65" s="67"/>
      <c r="BT65" s="67"/>
      <c r="BU65" s="67"/>
      <c r="BV65" s="67"/>
      <c r="BW65" s="67"/>
      <c r="BX65" s="67"/>
      <c r="BY65" s="67"/>
      <c r="BZ65" s="68"/>
    </row>
    <row r="66" spans="1:78" ht="13.5" customHeight="1">
      <c r="A66" s="2"/>
      <c r="B66" s="17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9"/>
      <c r="BK66" s="2"/>
      <c r="BL66" s="69" t="s">
        <v>122</v>
      </c>
      <c r="BM66" s="70"/>
      <c r="BN66" s="70"/>
      <c r="BO66" s="70"/>
      <c r="BP66" s="70"/>
      <c r="BQ66" s="70"/>
      <c r="BR66" s="70"/>
      <c r="BS66" s="70"/>
      <c r="BT66" s="70"/>
      <c r="BU66" s="70"/>
      <c r="BV66" s="70"/>
      <c r="BW66" s="70"/>
      <c r="BX66" s="70"/>
      <c r="BY66" s="70"/>
      <c r="BZ66" s="71"/>
    </row>
    <row r="67" spans="1:78" ht="13.5" customHeight="1">
      <c r="A67" s="2"/>
      <c r="B67" s="17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9"/>
      <c r="BK67" s="2"/>
      <c r="BL67" s="69"/>
      <c r="BM67" s="70"/>
      <c r="BN67" s="70"/>
      <c r="BO67" s="70"/>
      <c r="BP67" s="70"/>
      <c r="BQ67" s="70"/>
      <c r="BR67" s="70"/>
      <c r="BS67" s="70"/>
      <c r="BT67" s="70"/>
      <c r="BU67" s="70"/>
      <c r="BV67" s="70"/>
      <c r="BW67" s="70"/>
      <c r="BX67" s="70"/>
      <c r="BY67" s="70"/>
      <c r="BZ67" s="71"/>
    </row>
    <row r="68" spans="1:78" ht="13.5" customHeight="1">
      <c r="A68" s="2"/>
      <c r="B68" s="17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9"/>
      <c r="BK68" s="2"/>
      <c r="BL68" s="69"/>
      <c r="BM68" s="70"/>
      <c r="BN68" s="70"/>
      <c r="BO68" s="70"/>
      <c r="BP68" s="70"/>
      <c r="BQ68" s="70"/>
      <c r="BR68" s="70"/>
      <c r="BS68" s="70"/>
      <c r="BT68" s="70"/>
      <c r="BU68" s="70"/>
      <c r="BV68" s="70"/>
      <c r="BW68" s="70"/>
      <c r="BX68" s="70"/>
      <c r="BY68" s="70"/>
      <c r="BZ68" s="71"/>
    </row>
    <row r="69" spans="1:78" ht="13.5" customHeight="1">
      <c r="A69" s="2"/>
      <c r="B69" s="17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9"/>
      <c r="BK69" s="2"/>
      <c r="BL69" s="69"/>
      <c r="BM69" s="70"/>
      <c r="BN69" s="70"/>
      <c r="BO69" s="70"/>
      <c r="BP69" s="70"/>
      <c r="BQ69" s="70"/>
      <c r="BR69" s="70"/>
      <c r="BS69" s="70"/>
      <c r="BT69" s="70"/>
      <c r="BU69" s="70"/>
      <c r="BV69" s="70"/>
      <c r="BW69" s="70"/>
      <c r="BX69" s="70"/>
      <c r="BY69" s="70"/>
      <c r="BZ69" s="71"/>
    </row>
    <row r="70" spans="1:78" ht="13.5" customHeight="1">
      <c r="A70" s="2"/>
      <c r="B70" s="17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9"/>
      <c r="BK70" s="2"/>
      <c r="BL70" s="69"/>
      <c r="BM70" s="70"/>
      <c r="BN70" s="70"/>
      <c r="BO70" s="70"/>
      <c r="BP70" s="70"/>
      <c r="BQ70" s="70"/>
      <c r="BR70" s="70"/>
      <c r="BS70" s="70"/>
      <c r="BT70" s="70"/>
      <c r="BU70" s="70"/>
      <c r="BV70" s="70"/>
      <c r="BW70" s="70"/>
      <c r="BX70" s="70"/>
      <c r="BY70" s="70"/>
      <c r="BZ70" s="71"/>
    </row>
    <row r="71" spans="1:78" ht="13.5" customHeight="1">
      <c r="A71" s="2"/>
      <c r="B71" s="17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9"/>
      <c r="BK71" s="2"/>
      <c r="BL71" s="69"/>
      <c r="BM71" s="70"/>
      <c r="BN71" s="70"/>
      <c r="BO71" s="70"/>
      <c r="BP71" s="70"/>
      <c r="BQ71" s="70"/>
      <c r="BR71" s="70"/>
      <c r="BS71" s="70"/>
      <c r="BT71" s="70"/>
      <c r="BU71" s="70"/>
      <c r="BV71" s="70"/>
      <c r="BW71" s="70"/>
      <c r="BX71" s="70"/>
      <c r="BY71" s="70"/>
      <c r="BZ71" s="71"/>
    </row>
    <row r="72" spans="1:78" ht="13.5" customHeight="1">
      <c r="A72" s="2"/>
      <c r="B72" s="17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9"/>
      <c r="BK72" s="2"/>
      <c r="BL72" s="69"/>
      <c r="BM72" s="70"/>
      <c r="BN72" s="70"/>
      <c r="BO72" s="70"/>
      <c r="BP72" s="70"/>
      <c r="BQ72" s="70"/>
      <c r="BR72" s="70"/>
      <c r="BS72" s="70"/>
      <c r="BT72" s="70"/>
      <c r="BU72" s="70"/>
      <c r="BV72" s="70"/>
      <c r="BW72" s="70"/>
      <c r="BX72" s="70"/>
      <c r="BY72" s="70"/>
      <c r="BZ72" s="71"/>
    </row>
    <row r="73" spans="1:78" ht="13.5" customHeight="1">
      <c r="A73" s="2"/>
      <c r="B73" s="17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9"/>
      <c r="BK73" s="2"/>
      <c r="BL73" s="69"/>
      <c r="BM73" s="70"/>
      <c r="BN73" s="70"/>
      <c r="BO73" s="70"/>
      <c r="BP73" s="70"/>
      <c r="BQ73" s="70"/>
      <c r="BR73" s="70"/>
      <c r="BS73" s="70"/>
      <c r="BT73" s="70"/>
      <c r="BU73" s="70"/>
      <c r="BV73" s="70"/>
      <c r="BW73" s="70"/>
      <c r="BX73" s="70"/>
      <c r="BY73" s="70"/>
      <c r="BZ73" s="71"/>
    </row>
    <row r="74" spans="1:78" ht="13.5" customHeight="1">
      <c r="A74" s="2"/>
      <c r="B74" s="17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9"/>
      <c r="BK74" s="2"/>
      <c r="BL74" s="69"/>
      <c r="BM74" s="70"/>
      <c r="BN74" s="70"/>
      <c r="BO74" s="70"/>
      <c r="BP74" s="70"/>
      <c r="BQ74" s="70"/>
      <c r="BR74" s="70"/>
      <c r="BS74" s="70"/>
      <c r="BT74" s="70"/>
      <c r="BU74" s="70"/>
      <c r="BV74" s="70"/>
      <c r="BW74" s="70"/>
      <c r="BX74" s="70"/>
      <c r="BY74" s="70"/>
      <c r="BZ74" s="71"/>
    </row>
    <row r="75" spans="1:78" ht="13.5" customHeight="1">
      <c r="A75" s="2"/>
      <c r="B75" s="17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9"/>
      <c r="BK75" s="2"/>
      <c r="BL75" s="69"/>
      <c r="BM75" s="70"/>
      <c r="BN75" s="70"/>
      <c r="BO75" s="70"/>
      <c r="BP75" s="70"/>
      <c r="BQ75" s="70"/>
      <c r="BR75" s="70"/>
      <c r="BS75" s="70"/>
      <c r="BT75" s="70"/>
      <c r="BU75" s="70"/>
      <c r="BV75" s="70"/>
      <c r="BW75" s="70"/>
      <c r="BX75" s="70"/>
      <c r="BY75" s="70"/>
      <c r="BZ75" s="71"/>
    </row>
    <row r="76" spans="1:78" ht="13.5" customHeight="1">
      <c r="A76" s="2"/>
      <c r="B76" s="17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9"/>
      <c r="BK76" s="2"/>
      <c r="BL76" s="69"/>
      <c r="BM76" s="70"/>
      <c r="BN76" s="70"/>
      <c r="BO76" s="70"/>
      <c r="BP76" s="70"/>
      <c r="BQ76" s="70"/>
      <c r="BR76" s="70"/>
      <c r="BS76" s="70"/>
      <c r="BT76" s="70"/>
      <c r="BU76" s="70"/>
      <c r="BV76" s="70"/>
      <c r="BW76" s="70"/>
      <c r="BX76" s="70"/>
      <c r="BY76" s="70"/>
      <c r="BZ76" s="71"/>
    </row>
    <row r="77" spans="1:78" ht="13.5" customHeight="1">
      <c r="A77" s="2"/>
      <c r="B77" s="17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9"/>
      <c r="BK77" s="2"/>
      <c r="BL77" s="69"/>
      <c r="BM77" s="70"/>
      <c r="BN77" s="70"/>
      <c r="BO77" s="70"/>
      <c r="BP77" s="70"/>
      <c r="BQ77" s="70"/>
      <c r="BR77" s="70"/>
      <c r="BS77" s="70"/>
      <c r="BT77" s="70"/>
      <c r="BU77" s="70"/>
      <c r="BV77" s="70"/>
      <c r="BW77" s="70"/>
      <c r="BX77" s="70"/>
      <c r="BY77" s="70"/>
      <c r="BZ77" s="71"/>
    </row>
    <row r="78" spans="1:78" ht="13.5" customHeight="1">
      <c r="A78" s="2"/>
      <c r="B78" s="17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9"/>
      <c r="BK78" s="2"/>
      <c r="BL78" s="69"/>
      <c r="BM78" s="70"/>
      <c r="BN78" s="70"/>
      <c r="BO78" s="70"/>
      <c r="BP78" s="70"/>
      <c r="BQ78" s="70"/>
      <c r="BR78" s="70"/>
      <c r="BS78" s="70"/>
      <c r="BT78" s="70"/>
      <c r="BU78" s="70"/>
      <c r="BV78" s="70"/>
      <c r="BW78" s="70"/>
      <c r="BX78" s="70"/>
      <c r="BY78" s="70"/>
      <c r="BZ78" s="71"/>
    </row>
    <row r="79" spans="1:78" ht="13.5" customHeight="1">
      <c r="A79" s="2"/>
      <c r="B79" s="17"/>
      <c r="C79" s="75" t="s">
        <v>38</v>
      </c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20"/>
      <c r="V79" s="20"/>
      <c r="W79" s="75" t="s">
        <v>39</v>
      </c>
      <c r="X79" s="75"/>
      <c r="Y79" s="75"/>
      <c r="Z79" s="75"/>
      <c r="AA79" s="75"/>
      <c r="AB79" s="75"/>
      <c r="AC79" s="75"/>
      <c r="AD79" s="75"/>
      <c r="AE79" s="75"/>
      <c r="AF79" s="75"/>
      <c r="AG79" s="75"/>
      <c r="AH79" s="75"/>
      <c r="AI79" s="75"/>
      <c r="AJ79" s="75"/>
      <c r="AK79" s="75"/>
      <c r="AL79" s="75"/>
      <c r="AM79" s="75"/>
      <c r="AN79" s="75"/>
      <c r="AO79" s="20"/>
      <c r="AP79" s="20"/>
      <c r="AQ79" s="75" t="s">
        <v>40</v>
      </c>
      <c r="AR79" s="75"/>
      <c r="AS79" s="75"/>
      <c r="AT79" s="75"/>
      <c r="AU79" s="75"/>
      <c r="AV79" s="75"/>
      <c r="AW79" s="75"/>
      <c r="AX79" s="75"/>
      <c r="AY79" s="75"/>
      <c r="AZ79" s="75"/>
      <c r="BA79" s="75"/>
      <c r="BB79" s="75"/>
      <c r="BC79" s="75"/>
      <c r="BD79" s="75"/>
      <c r="BE79" s="75"/>
      <c r="BF79" s="75"/>
      <c r="BG79" s="75"/>
      <c r="BH79" s="75"/>
      <c r="BI79" s="18"/>
      <c r="BJ79" s="19"/>
      <c r="BK79" s="2"/>
      <c r="BL79" s="69"/>
      <c r="BM79" s="70"/>
      <c r="BN79" s="70"/>
      <c r="BO79" s="70"/>
      <c r="BP79" s="70"/>
      <c r="BQ79" s="70"/>
      <c r="BR79" s="70"/>
      <c r="BS79" s="70"/>
      <c r="BT79" s="70"/>
      <c r="BU79" s="70"/>
      <c r="BV79" s="70"/>
      <c r="BW79" s="70"/>
      <c r="BX79" s="70"/>
      <c r="BY79" s="70"/>
      <c r="BZ79" s="71"/>
    </row>
    <row r="80" spans="1:78" ht="13.5" customHeight="1">
      <c r="A80" s="2"/>
      <c r="B80" s="17"/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20"/>
      <c r="V80" s="20"/>
      <c r="W80" s="75"/>
      <c r="X80" s="75"/>
      <c r="Y80" s="75"/>
      <c r="Z80" s="75"/>
      <c r="AA80" s="75"/>
      <c r="AB80" s="75"/>
      <c r="AC80" s="75"/>
      <c r="AD80" s="75"/>
      <c r="AE80" s="75"/>
      <c r="AF80" s="75"/>
      <c r="AG80" s="75"/>
      <c r="AH80" s="75"/>
      <c r="AI80" s="75"/>
      <c r="AJ80" s="75"/>
      <c r="AK80" s="75"/>
      <c r="AL80" s="75"/>
      <c r="AM80" s="75"/>
      <c r="AN80" s="75"/>
      <c r="AO80" s="20"/>
      <c r="AP80" s="20"/>
      <c r="AQ80" s="75"/>
      <c r="AR80" s="75"/>
      <c r="AS80" s="75"/>
      <c r="AT80" s="75"/>
      <c r="AU80" s="75"/>
      <c r="AV80" s="75"/>
      <c r="AW80" s="75"/>
      <c r="AX80" s="75"/>
      <c r="AY80" s="75"/>
      <c r="AZ80" s="75"/>
      <c r="BA80" s="75"/>
      <c r="BB80" s="75"/>
      <c r="BC80" s="75"/>
      <c r="BD80" s="75"/>
      <c r="BE80" s="75"/>
      <c r="BF80" s="75"/>
      <c r="BG80" s="75"/>
      <c r="BH80" s="75"/>
      <c r="BI80" s="18"/>
      <c r="BJ80" s="19"/>
      <c r="BK80" s="2"/>
      <c r="BL80" s="69"/>
      <c r="BM80" s="70"/>
      <c r="BN80" s="70"/>
      <c r="BO80" s="70"/>
      <c r="BP80" s="70"/>
      <c r="BQ80" s="70"/>
      <c r="BR80" s="70"/>
      <c r="BS80" s="70"/>
      <c r="BT80" s="70"/>
      <c r="BU80" s="70"/>
      <c r="BV80" s="70"/>
      <c r="BW80" s="70"/>
      <c r="BX80" s="70"/>
      <c r="BY80" s="70"/>
      <c r="BZ80" s="71"/>
    </row>
    <row r="81" spans="1:78" ht="13.5" customHeight="1">
      <c r="A81" s="2"/>
      <c r="B81" s="17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8"/>
      <c r="V81" s="18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8"/>
      <c r="AP81" s="18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8"/>
      <c r="BJ81" s="19"/>
      <c r="BK81" s="2"/>
      <c r="BL81" s="69"/>
      <c r="BM81" s="70"/>
      <c r="BN81" s="70"/>
      <c r="BO81" s="70"/>
      <c r="BP81" s="70"/>
      <c r="BQ81" s="70"/>
      <c r="BR81" s="70"/>
      <c r="BS81" s="70"/>
      <c r="BT81" s="70"/>
      <c r="BU81" s="70"/>
      <c r="BV81" s="70"/>
      <c r="BW81" s="70"/>
      <c r="BX81" s="70"/>
      <c r="BY81" s="70"/>
      <c r="BZ81" s="71"/>
    </row>
    <row r="82" spans="1:78" ht="13.5" customHeight="1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72"/>
      <c r="BM82" s="73"/>
      <c r="BN82" s="73"/>
      <c r="BO82" s="73"/>
      <c r="BP82" s="73"/>
      <c r="BQ82" s="73"/>
      <c r="BR82" s="73"/>
      <c r="BS82" s="73"/>
      <c r="BT82" s="73"/>
      <c r="BU82" s="73"/>
      <c r="BV82" s="73"/>
      <c r="BW82" s="73"/>
      <c r="BX82" s="73"/>
      <c r="BY82" s="73"/>
      <c r="BZ82" s="74"/>
    </row>
    <row r="83" spans="1:78">
      <c r="C83" s="2" t="s">
        <v>41</v>
      </c>
    </row>
    <row r="84" spans="1:78">
      <c r="C84" s="2" t="s">
        <v>42</v>
      </c>
    </row>
    <row r="85" spans="1:78" hidden="1">
      <c r="B85" s="26" t="s">
        <v>43</v>
      </c>
      <c r="C85" s="26"/>
      <c r="D85" s="26"/>
      <c r="E85" s="26" t="s">
        <v>44</v>
      </c>
      <c r="F85" s="26" t="s">
        <v>45</v>
      </c>
      <c r="G85" s="26" t="s">
        <v>46</v>
      </c>
      <c r="H85" s="26" t="s">
        <v>47</v>
      </c>
      <c r="I85" s="26" t="s">
        <v>48</v>
      </c>
      <c r="J85" s="26" t="s">
        <v>49</v>
      </c>
      <c r="K85" s="26" t="s">
        <v>50</v>
      </c>
      <c r="L85" s="26" t="s">
        <v>51</v>
      </c>
      <c r="M85" s="26" t="s">
        <v>52</v>
      </c>
      <c r="N85" s="26" t="s">
        <v>53</v>
      </c>
      <c r="O85" s="26" t="s">
        <v>54</v>
      </c>
    </row>
    <row r="86" spans="1:78" hidden="1">
      <c r="B86" s="26"/>
      <c r="C86" s="26"/>
      <c r="D86" s="26"/>
      <c r="E86" s="26" t="str">
        <f>データ!AI6</f>
        <v/>
      </c>
      <c r="F86" s="26" t="s">
        <v>55</v>
      </c>
      <c r="G86" s="26" t="s">
        <v>55</v>
      </c>
      <c r="H86" s="26" t="str">
        <f>データ!BP6</f>
        <v>【559.52】</v>
      </c>
      <c r="I86" s="26" t="str">
        <f>データ!CA6</f>
        <v>【52.20】</v>
      </c>
      <c r="J86" s="26" t="str">
        <f>データ!CL6</f>
        <v>【295.20】</v>
      </c>
      <c r="K86" s="26" t="str">
        <f>データ!CW6</f>
        <v>【122.90】</v>
      </c>
      <c r="L86" s="26" t="str">
        <f>データ!DH6</f>
        <v>【81.31】</v>
      </c>
      <c r="M86" s="26" t="s">
        <v>56</v>
      </c>
      <c r="N86" s="26" t="s">
        <v>56</v>
      </c>
      <c r="O86" s="26" t="str">
        <f>データ!EO6</f>
        <v>【-】</v>
      </c>
    </row>
  </sheetData>
  <sheetProtection password="B319" sheet="1" objects="1" scenarios="1" formatCells="0" formatColumns="0" formatRows="0"/>
  <mergeCells count="57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0"/>
  <sheetViews>
    <sheetView showGridLines="0" workbookViewId="0"/>
  </sheetViews>
  <sheetFormatPr defaultRowHeight="13.5"/>
  <cols>
    <col min="1" max="1" width="9" style="3"/>
    <col min="2" max="144" width="11.875" style="3" customWidth="1"/>
    <col min="145" max="16384" width="9" style="3"/>
  </cols>
  <sheetData>
    <row r="1" spans="1:145">
      <c r="A1" s="3" t="s">
        <v>57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>
      <c r="A2" s="28" t="s">
        <v>58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>
      <c r="A3" s="28" t="s">
        <v>59</v>
      </c>
      <c r="B3" s="29" t="s">
        <v>60</v>
      </c>
      <c r="C3" s="29" t="s">
        <v>61</v>
      </c>
      <c r="D3" s="29" t="s">
        <v>62</v>
      </c>
      <c r="E3" s="29" t="s">
        <v>63</v>
      </c>
      <c r="F3" s="29" t="s">
        <v>64</v>
      </c>
      <c r="G3" s="29" t="s">
        <v>65</v>
      </c>
      <c r="H3" s="77" t="s">
        <v>66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9"/>
      <c r="Y3" s="83" t="s">
        <v>67</v>
      </c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 t="s">
        <v>68</v>
      </c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</row>
    <row r="4" spans="1:145">
      <c r="A4" s="28" t="s">
        <v>69</v>
      </c>
      <c r="B4" s="30"/>
      <c r="C4" s="30"/>
      <c r="D4" s="30"/>
      <c r="E4" s="30"/>
      <c r="F4" s="30"/>
      <c r="G4" s="30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2"/>
      <c r="Y4" s="76" t="s">
        <v>70</v>
      </c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 t="s">
        <v>71</v>
      </c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 t="s">
        <v>72</v>
      </c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 t="s">
        <v>73</v>
      </c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 t="s">
        <v>74</v>
      </c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 t="s">
        <v>75</v>
      </c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 t="s">
        <v>76</v>
      </c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 t="s">
        <v>77</v>
      </c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 t="s">
        <v>78</v>
      </c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 t="s">
        <v>79</v>
      </c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 t="s">
        <v>80</v>
      </c>
      <c r="EF4" s="76"/>
      <c r="EG4" s="76"/>
      <c r="EH4" s="76"/>
      <c r="EI4" s="76"/>
      <c r="EJ4" s="76"/>
      <c r="EK4" s="76"/>
      <c r="EL4" s="76"/>
      <c r="EM4" s="76"/>
      <c r="EN4" s="76"/>
      <c r="EO4" s="76"/>
    </row>
    <row r="5" spans="1:145">
      <c r="A5" s="28" t="s">
        <v>81</v>
      </c>
      <c r="B5" s="31"/>
      <c r="C5" s="31"/>
      <c r="D5" s="31"/>
      <c r="E5" s="31"/>
      <c r="F5" s="31"/>
      <c r="G5" s="31"/>
      <c r="H5" s="32" t="s">
        <v>82</v>
      </c>
      <c r="I5" s="32" t="s">
        <v>83</v>
      </c>
      <c r="J5" s="32" t="s">
        <v>84</v>
      </c>
      <c r="K5" s="32" t="s">
        <v>85</v>
      </c>
      <c r="L5" s="32" t="s">
        <v>86</v>
      </c>
      <c r="M5" s="32" t="s">
        <v>5</v>
      </c>
      <c r="N5" s="32" t="s">
        <v>87</v>
      </c>
      <c r="O5" s="32" t="s">
        <v>88</v>
      </c>
      <c r="P5" s="32" t="s">
        <v>89</v>
      </c>
      <c r="Q5" s="32" t="s">
        <v>90</v>
      </c>
      <c r="R5" s="32" t="s">
        <v>91</v>
      </c>
      <c r="S5" s="32" t="s">
        <v>92</v>
      </c>
      <c r="T5" s="32" t="s">
        <v>93</v>
      </c>
      <c r="U5" s="32" t="s">
        <v>94</v>
      </c>
      <c r="V5" s="32" t="s">
        <v>95</v>
      </c>
      <c r="W5" s="32" t="s">
        <v>96</v>
      </c>
      <c r="X5" s="32" t="s">
        <v>97</v>
      </c>
      <c r="Y5" s="32" t="s">
        <v>98</v>
      </c>
      <c r="Z5" s="32" t="s">
        <v>99</v>
      </c>
      <c r="AA5" s="32" t="s">
        <v>100</v>
      </c>
      <c r="AB5" s="32" t="s">
        <v>101</v>
      </c>
      <c r="AC5" s="32" t="s">
        <v>102</v>
      </c>
      <c r="AD5" s="32" t="s">
        <v>103</v>
      </c>
      <c r="AE5" s="32" t="s">
        <v>104</v>
      </c>
      <c r="AF5" s="32" t="s">
        <v>105</v>
      </c>
      <c r="AG5" s="32" t="s">
        <v>106</v>
      </c>
      <c r="AH5" s="32" t="s">
        <v>107</v>
      </c>
      <c r="AI5" s="32" t="s">
        <v>43</v>
      </c>
      <c r="AJ5" s="32" t="s">
        <v>98</v>
      </c>
      <c r="AK5" s="32" t="s">
        <v>99</v>
      </c>
      <c r="AL5" s="32" t="s">
        <v>100</v>
      </c>
      <c r="AM5" s="32" t="s">
        <v>101</v>
      </c>
      <c r="AN5" s="32" t="s">
        <v>102</v>
      </c>
      <c r="AO5" s="32" t="s">
        <v>103</v>
      </c>
      <c r="AP5" s="32" t="s">
        <v>104</v>
      </c>
      <c r="AQ5" s="32" t="s">
        <v>105</v>
      </c>
      <c r="AR5" s="32" t="s">
        <v>106</v>
      </c>
      <c r="AS5" s="32" t="s">
        <v>107</v>
      </c>
      <c r="AT5" s="32" t="s">
        <v>108</v>
      </c>
      <c r="AU5" s="32" t="s">
        <v>98</v>
      </c>
      <c r="AV5" s="32" t="s">
        <v>99</v>
      </c>
      <c r="AW5" s="32" t="s">
        <v>100</v>
      </c>
      <c r="AX5" s="32" t="s">
        <v>101</v>
      </c>
      <c r="AY5" s="32" t="s">
        <v>102</v>
      </c>
      <c r="AZ5" s="32" t="s">
        <v>103</v>
      </c>
      <c r="BA5" s="32" t="s">
        <v>104</v>
      </c>
      <c r="BB5" s="32" t="s">
        <v>105</v>
      </c>
      <c r="BC5" s="32" t="s">
        <v>106</v>
      </c>
      <c r="BD5" s="32" t="s">
        <v>107</v>
      </c>
      <c r="BE5" s="32" t="s">
        <v>108</v>
      </c>
      <c r="BF5" s="32" t="s">
        <v>98</v>
      </c>
      <c r="BG5" s="32" t="s">
        <v>99</v>
      </c>
      <c r="BH5" s="32" t="s">
        <v>100</v>
      </c>
      <c r="BI5" s="32" t="s">
        <v>101</v>
      </c>
      <c r="BJ5" s="32" t="s">
        <v>102</v>
      </c>
      <c r="BK5" s="32" t="s">
        <v>103</v>
      </c>
      <c r="BL5" s="32" t="s">
        <v>104</v>
      </c>
      <c r="BM5" s="32" t="s">
        <v>105</v>
      </c>
      <c r="BN5" s="32" t="s">
        <v>106</v>
      </c>
      <c r="BO5" s="32" t="s">
        <v>107</v>
      </c>
      <c r="BP5" s="32" t="s">
        <v>108</v>
      </c>
      <c r="BQ5" s="32" t="s">
        <v>98</v>
      </c>
      <c r="BR5" s="32" t="s">
        <v>99</v>
      </c>
      <c r="BS5" s="32" t="s">
        <v>100</v>
      </c>
      <c r="BT5" s="32" t="s">
        <v>101</v>
      </c>
      <c r="BU5" s="32" t="s">
        <v>102</v>
      </c>
      <c r="BV5" s="32" t="s">
        <v>103</v>
      </c>
      <c r="BW5" s="32" t="s">
        <v>104</v>
      </c>
      <c r="BX5" s="32" t="s">
        <v>105</v>
      </c>
      <c r="BY5" s="32" t="s">
        <v>106</v>
      </c>
      <c r="BZ5" s="32" t="s">
        <v>107</v>
      </c>
      <c r="CA5" s="32" t="s">
        <v>108</v>
      </c>
      <c r="CB5" s="32" t="s">
        <v>98</v>
      </c>
      <c r="CC5" s="32" t="s">
        <v>99</v>
      </c>
      <c r="CD5" s="32" t="s">
        <v>100</v>
      </c>
      <c r="CE5" s="32" t="s">
        <v>101</v>
      </c>
      <c r="CF5" s="32" t="s">
        <v>102</v>
      </c>
      <c r="CG5" s="32" t="s">
        <v>103</v>
      </c>
      <c r="CH5" s="32" t="s">
        <v>104</v>
      </c>
      <c r="CI5" s="32" t="s">
        <v>105</v>
      </c>
      <c r="CJ5" s="32" t="s">
        <v>106</v>
      </c>
      <c r="CK5" s="32" t="s">
        <v>107</v>
      </c>
      <c r="CL5" s="32" t="s">
        <v>108</v>
      </c>
      <c r="CM5" s="32" t="s">
        <v>98</v>
      </c>
      <c r="CN5" s="32" t="s">
        <v>99</v>
      </c>
      <c r="CO5" s="32" t="s">
        <v>100</v>
      </c>
      <c r="CP5" s="32" t="s">
        <v>101</v>
      </c>
      <c r="CQ5" s="32" t="s">
        <v>102</v>
      </c>
      <c r="CR5" s="32" t="s">
        <v>103</v>
      </c>
      <c r="CS5" s="32" t="s">
        <v>104</v>
      </c>
      <c r="CT5" s="32" t="s">
        <v>105</v>
      </c>
      <c r="CU5" s="32" t="s">
        <v>106</v>
      </c>
      <c r="CV5" s="32" t="s">
        <v>107</v>
      </c>
      <c r="CW5" s="32" t="s">
        <v>108</v>
      </c>
      <c r="CX5" s="32" t="s">
        <v>98</v>
      </c>
      <c r="CY5" s="32" t="s">
        <v>99</v>
      </c>
      <c r="CZ5" s="32" t="s">
        <v>100</v>
      </c>
      <c r="DA5" s="32" t="s">
        <v>101</v>
      </c>
      <c r="DB5" s="32" t="s">
        <v>102</v>
      </c>
      <c r="DC5" s="32" t="s">
        <v>103</v>
      </c>
      <c r="DD5" s="32" t="s">
        <v>104</v>
      </c>
      <c r="DE5" s="32" t="s">
        <v>105</v>
      </c>
      <c r="DF5" s="32" t="s">
        <v>106</v>
      </c>
      <c r="DG5" s="32" t="s">
        <v>107</v>
      </c>
      <c r="DH5" s="32" t="s">
        <v>108</v>
      </c>
      <c r="DI5" s="32" t="s">
        <v>98</v>
      </c>
      <c r="DJ5" s="32" t="s">
        <v>99</v>
      </c>
      <c r="DK5" s="32" t="s">
        <v>100</v>
      </c>
      <c r="DL5" s="32" t="s">
        <v>101</v>
      </c>
      <c r="DM5" s="32" t="s">
        <v>102</v>
      </c>
      <c r="DN5" s="32" t="s">
        <v>103</v>
      </c>
      <c r="DO5" s="32" t="s">
        <v>104</v>
      </c>
      <c r="DP5" s="32" t="s">
        <v>105</v>
      </c>
      <c r="DQ5" s="32" t="s">
        <v>106</v>
      </c>
      <c r="DR5" s="32" t="s">
        <v>107</v>
      </c>
      <c r="DS5" s="32" t="s">
        <v>108</v>
      </c>
      <c r="DT5" s="32" t="s">
        <v>98</v>
      </c>
      <c r="DU5" s="32" t="s">
        <v>99</v>
      </c>
      <c r="DV5" s="32" t="s">
        <v>100</v>
      </c>
      <c r="DW5" s="32" t="s">
        <v>101</v>
      </c>
      <c r="DX5" s="32" t="s">
        <v>102</v>
      </c>
      <c r="DY5" s="32" t="s">
        <v>103</v>
      </c>
      <c r="DZ5" s="32" t="s">
        <v>104</v>
      </c>
      <c r="EA5" s="32" t="s">
        <v>105</v>
      </c>
      <c r="EB5" s="32" t="s">
        <v>106</v>
      </c>
      <c r="EC5" s="32" t="s">
        <v>107</v>
      </c>
      <c r="ED5" s="32" t="s">
        <v>108</v>
      </c>
      <c r="EE5" s="32" t="s">
        <v>98</v>
      </c>
      <c r="EF5" s="32" t="s">
        <v>99</v>
      </c>
      <c r="EG5" s="32" t="s">
        <v>100</v>
      </c>
      <c r="EH5" s="32" t="s">
        <v>101</v>
      </c>
      <c r="EI5" s="32" t="s">
        <v>102</v>
      </c>
      <c r="EJ5" s="32" t="s">
        <v>103</v>
      </c>
      <c r="EK5" s="32" t="s">
        <v>104</v>
      </c>
      <c r="EL5" s="32" t="s">
        <v>105</v>
      </c>
      <c r="EM5" s="32" t="s">
        <v>106</v>
      </c>
      <c r="EN5" s="32" t="s">
        <v>107</v>
      </c>
      <c r="EO5" s="32" t="s">
        <v>108</v>
      </c>
    </row>
    <row r="6" spans="1:145" s="36" customFormat="1">
      <c r="A6" s="28" t="s">
        <v>109</v>
      </c>
      <c r="B6" s="33">
        <f>B7</f>
        <v>2016</v>
      </c>
      <c r="C6" s="33">
        <f t="shared" ref="C6:X6" si="3">C7</f>
        <v>382027</v>
      </c>
      <c r="D6" s="33">
        <f t="shared" si="3"/>
        <v>47</v>
      </c>
      <c r="E6" s="33">
        <f t="shared" si="3"/>
        <v>18</v>
      </c>
      <c r="F6" s="33">
        <f t="shared" si="3"/>
        <v>1</v>
      </c>
      <c r="G6" s="33">
        <f t="shared" si="3"/>
        <v>0</v>
      </c>
      <c r="H6" s="33" t="str">
        <f t="shared" si="3"/>
        <v>愛媛県　今治市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個別排水処理</v>
      </c>
      <c r="L6" s="33" t="str">
        <f t="shared" si="3"/>
        <v>L2</v>
      </c>
      <c r="M6" s="33">
        <f t="shared" si="3"/>
        <v>0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0.04</v>
      </c>
      <c r="Q6" s="34">
        <f t="shared" si="3"/>
        <v>100</v>
      </c>
      <c r="R6" s="34">
        <f t="shared" si="3"/>
        <v>2741</v>
      </c>
      <c r="S6" s="34">
        <f t="shared" si="3"/>
        <v>163481</v>
      </c>
      <c r="T6" s="34">
        <f t="shared" si="3"/>
        <v>419.14</v>
      </c>
      <c r="U6" s="34">
        <f t="shared" si="3"/>
        <v>390.04</v>
      </c>
      <c r="V6" s="34">
        <f t="shared" si="3"/>
        <v>73</v>
      </c>
      <c r="W6" s="34">
        <f t="shared" si="3"/>
        <v>0.01</v>
      </c>
      <c r="X6" s="34">
        <f t="shared" si="3"/>
        <v>7300</v>
      </c>
      <c r="Y6" s="35">
        <f>IF(Y7="",NA(),Y7)</f>
        <v>69.459999999999994</v>
      </c>
      <c r="Z6" s="35">
        <f t="shared" ref="Z6:AH6" si="4">IF(Z7="",NA(),Z7)</f>
        <v>68.09</v>
      </c>
      <c r="AA6" s="35">
        <f t="shared" si="4"/>
        <v>68.650000000000006</v>
      </c>
      <c r="AB6" s="35">
        <f t="shared" si="4"/>
        <v>67.680000000000007</v>
      </c>
      <c r="AC6" s="35">
        <f t="shared" si="4"/>
        <v>66.849999999999994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5">
        <f>IF(BF7="",NA(),BF7)</f>
        <v>1149.77</v>
      </c>
      <c r="BG6" s="35">
        <f t="shared" ref="BG6:BO6" si="7">IF(BG7="",NA(),BG7)</f>
        <v>974.9</v>
      </c>
      <c r="BH6" s="35">
        <f t="shared" si="7"/>
        <v>766.67</v>
      </c>
      <c r="BI6" s="35">
        <f t="shared" si="7"/>
        <v>800.79</v>
      </c>
      <c r="BJ6" s="35">
        <f t="shared" si="7"/>
        <v>751.99</v>
      </c>
      <c r="BK6" s="35">
        <f t="shared" si="7"/>
        <v>825.66</v>
      </c>
      <c r="BL6" s="35">
        <f t="shared" si="7"/>
        <v>799.41</v>
      </c>
      <c r="BM6" s="35">
        <f t="shared" si="7"/>
        <v>701.33</v>
      </c>
      <c r="BN6" s="35">
        <f t="shared" si="7"/>
        <v>663.76</v>
      </c>
      <c r="BO6" s="35">
        <f t="shared" si="7"/>
        <v>566.35</v>
      </c>
      <c r="BP6" s="34" t="str">
        <f>IF(BP7="","",IF(BP7="-","【-】","【"&amp;SUBSTITUTE(TEXT(BP7,"#,##0.00"),"-","△")&amp;"】"))</f>
        <v>【559.52】</v>
      </c>
      <c r="BQ6" s="35">
        <f>IF(BQ7="",NA(),BQ7)</f>
        <v>19.78</v>
      </c>
      <c r="BR6" s="35">
        <f t="shared" ref="BR6:BZ6" si="8">IF(BR7="",NA(),BR7)</f>
        <v>22.73</v>
      </c>
      <c r="BS6" s="35">
        <f t="shared" si="8"/>
        <v>25.67</v>
      </c>
      <c r="BT6" s="35">
        <f t="shared" si="8"/>
        <v>23.23</v>
      </c>
      <c r="BU6" s="35">
        <f t="shared" si="8"/>
        <v>28.07</v>
      </c>
      <c r="BV6" s="35">
        <f t="shared" si="8"/>
        <v>53.57</v>
      </c>
      <c r="BW6" s="35">
        <f t="shared" si="8"/>
        <v>51.57</v>
      </c>
      <c r="BX6" s="35">
        <f t="shared" si="8"/>
        <v>53.48</v>
      </c>
      <c r="BY6" s="35">
        <f t="shared" si="8"/>
        <v>53.76</v>
      </c>
      <c r="BZ6" s="35">
        <f t="shared" si="8"/>
        <v>52.27</v>
      </c>
      <c r="CA6" s="34" t="str">
        <f>IF(CA7="","",IF(CA7="-","【-】","【"&amp;SUBSTITUTE(TEXT(CA7,"#,##0.00"),"-","△")&amp;"】"))</f>
        <v>【52.20】</v>
      </c>
      <c r="CB6" s="35">
        <f>IF(CB7="",NA(),CB7)</f>
        <v>738.79</v>
      </c>
      <c r="CC6" s="35">
        <f t="shared" ref="CC6:CK6" si="9">IF(CC7="",NA(),CC7)</f>
        <v>670.64</v>
      </c>
      <c r="CD6" s="35">
        <f t="shared" si="9"/>
        <v>700.97</v>
      </c>
      <c r="CE6" s="35">
        <f t="shared" si="9"/>
        <v>688.47</v>
      </c>
      <c r="CF6" s="35">
        <f t="shared" si="9"/>
        <v>574.52</v>
      </c>
      <c r="CG6" s="35">
        <f t="shared" si="9"/>
        <v>275.01</v>
      </c>
      <c r="CH6" s="35">
        <f t="shared" si="9"/>
        <v>282.5</v>
      </c>
      <c r="CI6" s="35">
        <f t="shared" si="9"/>
        <v>277.29000000000002</v>
      </c>
      <c r="CJ6" s="35">
        <f t="shared" si="9"/>
        <v>275.25</v>
      </c>
      <c r="CK6" s="35">
        <f t="shared" si="9"/>
        <v>291.01</v>
      </c>
      <c r="CL6" s="34" t="str">
        <f>IF(CL7="","",IF(CL7="-","【-】","【"&amp;SUBSTITUTE(TEXT(CL7,"#,##0.00"),"-","△")&amp;"】"))</f>
        <v>【295.20】</v>
      </c>
      <c r="CM6" s="35">
        <f>IF(CM7="",NA(),CM7)</f>
        <v>21.05</v>
      </c>
      <c r="CN6" s="35">
        <f t="shared" ref="CN6:CV6" si="10">IF(CN7="",NA(),CN7)</f>
        <v>22.81</v>
      </c>
      <c r="CO6" s="35">
        <f t="shared" si="10"/>
        <v>22.81</v>
      </c>
      <c r="CP6" s="35">
        <f t="shared" si="10"/>
        <v>22.81</v>
      </c>
      <c r="CQ6" s="35">
        <f t="shared" si="10"/>
        <v>22.81</v>
      </c>
      <c r="CR6" s="35">
        <f t="shared" si="10"/>
        <v>45.33</v>
      </c>
      <c r="CS6" s="35">
        <f t="shared" si="10"/>
        <v>48.69</v>
      </c>
      <c r="CT6" s="35">
        <f t="shared" si="10"/>
        <v>52.52</v>
      </c>
      <c r="CU6" s="35">
        <f t="shared" si="10"/>
        <v>54.14</v>
      </c>
      <c r="CV6" s="35">
        <f t="shared" si="10"/>
        <v>132.99</v>
      </c>
      <c r="CW6" s="34" t="str">
        <f>IF(CW7="","",IF(CW7="-","【-】","【"&amp;SUBSTITUTE(TEXT(CW7,"#,##0.00"),"-","△")&amp;"】"))</f>
        <v>【122.90】</v>
      </c>
      <c r="CX6" s="35">
        <f>IF(CX7="",NA(),CX7)</f>
        <v>75.61</v>
      </c>
      <c r="CY6" s="35">
        <f t="shared" ref="CY6:DG6" si="11">IF(CY7="",NA(),CY7)</f>
        <v>75</v>
      </c>
      <c r="CZ6" s="35">
        <f t="shared" si="11"/>
        <v>86.75</v>
      </c>
      <c r="DA6" s="35">
        <f t="shared" si="11"/>
        <v>82.67</v>
      </c>
      <c r="DB6" s="35">
        <f t="shared" si="11"/>
        <v>82.19</v>
      </c>
      <c r="DC6" s="35">
        <f t="shared" si="11"/>
        <v>87.3</v>
      </c>
      <c r="DD6" s="35">
        <f t="shared" si="11"/>
        <v>87.42</v>
      </c>
      <c r="DE6" s="35">
        <f t="shared" si="11"/>
        <v>84.94</v>
      </c>
      <c r="DF6" s="35">
        <f t="shared" si="11"/>
        <v>84.69</v>
      </c>
      <c r="DG6" s="35">
        <f t="shared" si="11"/>
        <v>82.94</v>
      </c>
      <c r="DH6" s="34" t="str">
        <f>IF(DH7="","",IF(DH7="-","【-】","【"&amp;SUBSTITUTE(TEXT(DH7,"#,##0.00"),"-","△")&amp;"】"))</f>
        <v>【81.31】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5" t="str">
        <f>IF(EE7="",NA(),EE7)</f>
        <v>-</v>
      </c>
      <c r="EF6" s="35" t="str">
        <f t="shared" ref="EF6:EN6" si="14">IF(EF7="",NA(),EF7)</f>
        <v>-</v>
      </c>
      <c r="EG6" s="35" t="str">
        <f t="shared" si="14"/>
        <v>-</v>
      </c>
      <c r="EH6" s="35" t="str">
        <f t="shared" si="14"/>
        <v>-</v>
      </c>
      <c r="EI6" s="35" t="str">
        <f t="shared" si="14"/>
        <v>-</v>
      </c>
      <c r="EJ6" s="35" t="str">
        <f t="shared" si="14"/>
        <v>-</v>
      </c>
      <c r="EK6" s="35" t="str">
        <f t="shared" si="14"/>
        <v>-</v>
      </c>
      <c r="EL6" s="35" t="str">
        <f t="shared" si="14"/>
        <v>-</v>
      </c>
      <c r="EM6" s="35" t="str">
        <f t="shared" si="14"/>
        <v>-</v>
      </c>
      <c r="EN6" s="35" t="str">
        <f t="shared" si="14"/>
        <v>-</v>
      </c>
      <c r="EO6" s="34" t="str">
        <f>IF(EO7="","",IF(EO7="-","【-】","【"&amp;SUBSTITUTE(TEXT(EO7,"#,##0.00"),"-","△")&amp;"】"))</f>
        <v>【-】</v>
      </c>
    </row>
    <row r="7" spans="1:145" s="36" customFormat="1">
      <c r="A7" s="28"/>
      <c r="B7" s="37">
        <v>2016</v>
      </c>
      <c r="C7" s="37">
        <v>382027</v>
      </c>
      <c r="D7" s="37">
        <v>47</v>
      </c>
      <c r="E7" s="37">
        <v>18</v>
      </c>
      <c r="F7" s="37">
        <v>1</v>
      </c>
      <c r="G7" s="37">
        <v>0</v>
      </c>
      <c r="H7" s="37" t="s">
        <v>110</v>
      </c>
      <c r="I7" s="37" t="s">
        <v>111</v>
      </c>
      <c r="J7" s="37" t="s">
        <v>112</v>
      </c>
      <c r="K7" s="37" t="s">
        <v>113</v>
      </c>
      <c r="L7" s="37" t="s">
        <v>114</v>
      </c>
      <c r="M7" s="37"/>
      <c r="N7" s="38" t="s">
        <v>115</v>
      </c>
      <c r="O7" s="38" t="s">
        <v>116</v>
      </c>
      <c r="P7" s="38">
        <v>0.04</v>
      </c>
      <c r="Q7" s="38">
        <v>100</v>
      </c>
      <c r="R7" s="38">
        <v>2741</v>
      </c>
      <c r="S7" s="38">
        <v>163481</v>
      </c>
      <c r="T7" s="38">
        <v>419.14</v>
      </c>
      <c r="U7" s="38">
        <v>390.04</v>
      </c>
      <c r="V7" s="38">
        <v>73</v>
      </c>
      <c r="W7" s="38">
        <v>0.01</v>
      </c>
      <c r="X7" s="38">
        <v>7300</v>
      </c>
      <c r="Y7" s="38">
        <v>69.459999999999994</v>
      </c>
      <c r="Z7" s="38">
        <v>68.09</v>
      </c>
      <c r="AA7" s="38">
        <v>68.650000000000006</v>
      </c>
      <c r="AB7" s="38">
        <v>67.680000000000007</v>
      </c>
      <c r="AC7" s="38">
        <v>66.849999999999994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1149.77</v>
      </c>
      <c r="BG7" s="38">
        <v>974.9</v>
      </c>
      <c r="BH7" s="38">
        <v>766.67</v>
      </c>
      <c r="BI7" s="38">
        <v>800.79</v>
      </c>
      <c r="BJ7" s="38">
        <v>751.99</v>
      </c>
      <c r="BK7" s="38">
        <v>825.66</v>
      </c>
      <c r="BL7" s="38">
        <v>799.41</v>
      </c>
      <c r="BM7" s="38">
        <v>701.33</v>
      </c>
      <c r="BN7" s="38">
        <v>663.76</v>
      </c>
      <c r="BO7" s="38">
        <v>566.35</v>
      </c>
      <c r="BP7" s="38">
        <v>559.52</v>
      </c>
      <c r="BQ7" s="38">
        <v>19.78</v>
      </c>
      <c r="BR7" s="38">
        <v>22.73</v>
      </c>
      <c r="BS7" s="38">
        <v>25.67</v>
      </c>
      <c r="BT7" s="38">
        <v>23.23</v>
      </c>
      <c r="BU7" s="38">
        <v>28.07</v>
      </c>
      <c r="BV7" s="38">
        <v>53.57</v>
      </c>
      <c r="BW7" s="38">
        <v>51.57</v>
      </c>
      <c r="BX7" s="38">
        <v>53.48</v>
      </c>
      <c r="BY7" s="38">
        <v>53.76</v>
      </c>
      <c r="BZ7" s="38">
        <v>52.27</v>
      </c>
      <c r="CA7" s="38">
        <v>52.2</v>
      </c>
      <c r="CB7" s="38">
        <v>738.79</v>
      </c>
      <c r="CC7" s="38">
        <v>670.64</v>
      </c>
      <c r="CD7" s="38">
        <v>700.97</v>
      </c>
      <c r="CE7" s="38">
        <v>688.47</v>
      </c>
      <c r="CF7" s="38">
        <v>574.52</v>
      </c>
      <c r="CG7" s="38">
        <v>275.01</v>
      </c>
      <c r="CH7" s="38">
        <v>282.5</v>
      </c>
      <c r="CI7" s="38">
        <v>277.29000000000002</v>
      </c>
      <c r="CJ7" s="38">
        <v>275.25</v>
      </c>
      <c r="CK7" s="38">
        <v>291.01</v>
      </c>
      <c r="CL7" s="38">
        <v>295.2</v>
      </c>
      <c r="CM7" s="38">
        <v>21.05</v>
      </c>
      <c r="CN7" s="38">
        <v>22.81</v>
      </c>
      <c r="CO7" s="38">
        <v>22.81</v>
      </c>
      <c r="CP7" s="38">
        <v>22.81</v>
      </c>
      <c r="CQ7" s="38">
        <v>22.81</v>
      </c>
      <c r="CR7" s="38">
        <v>45.33</v>
      </c>
      <c r="CS7" s="38">
        <v>48.69</v>
      </c>
      <c r="CT7" s="38">
        <v>52.52</v>
      </c>
      <c r="CU7" s="38">
        <v>54.14</v>
      </c>
      <c r="CV7" s="38">
        <v>132.99</v>
      </c>
      <c r="CW7" s="38">
        <v>122.9</v>
      </c>
      <c r="CX7" s="38">
        <v>75.61</v>
      </c>
      <c r="CY7" s="38">
        <v>75</v>
      </c>
      <c r="CZ7" s="38">
        <v>86.75</v>
      </c>
      <c r="DA7" s="38">
        <v>82.67</v>
      </c>
      <c r="DB7" s="38">
        <v>82.19</v>
      </c>
      <c r="DC7" s="38">
        <v>87.3</v>
      </c>
      <c r="DD7" s="38">
        <v>87.42</v>
      </c>
      <c r="DE7" s="38">
        <v>84.94</v>
      </c>
      <c r="DF7" s="38">
        <v>84.69</v>
      </c>
      <c r="DG7" s="38">
        <v>82.94</v>
      </c>
      <c r="DH7" s="38">
        <v>81.31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 t="s">
        <v>115</v>
      </c>
      <c r="EF7" s="38" t="s">
        <v>115</v>
      </c>
      <c r="EG7" s="38" t="s">
        <v>115</v>
      </c>
      <c r="EH7" s="38" t="s">
        <v>115</v>
      </c>
      <c r="EI7" s="38" t="s">
        <v>115</v>
      </c>
      <c r="EJ7" s="38" t="s">
        <v>115</v>
      </c>
      <c r="EK7" s="38" t="s">
        <v>115</v>
      </c>
      <c r="EL7" s="38" t="s">
        <v>115</v>
      </c>
      <c r="EM7" s="38" t="s">
        <v>115</v>
      </c>
      <c r="EN7" s="38" t="s">
        <v>115</v>
      </c>
      <c r="EO7" s="38" t="s">
        <v>115</v>
      </c>
    </row>
    <row r="8" spans="1:14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>
      <c r="A9" s="40"/>
      <c r="B9" s="40" t="s">
        <v>117</v>
      </c>
      <c r="C9" s="40" t="s">
        <v>118</v>
      </c>
      <c r="D9" s="40" t="s">
        <v>119</v>
      </c>
      <c r="E9" s="40" t="s">
        <v>120</v>
      </c>
      <c r="F9" s="40" t="s">
        <v>121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>
      <c r="A10" s="40" t="s">
        <v>60</v>
      </c>
      <c r="B10" s="41">
        <f>DATEVALUE($B$6-4&amp;"年1月1日")</f>
        <v>40909</v>
      </c>
      <c r="C10" s="41">
        <f>DATEVALUE($B$6-3&amp;"年1月1日")</f>
        <v>41275</v>
      </c>
      <c r="D10" s="41">
        <f>DATEVALUE($B$6-2&amp;"年1月1日")</f>
        <v>41640</v>
      </c>
      <c r="E10" s="41">
        <f>DATEVALUE($B$6-1&amp;"年1月1日")</f>
        <v>42005</v>
      </c>
      <c r="F10" s="41">
        <f>DATEVALUE($B$6&amp;"年1月1日")</f>
        <v>42370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work</cp:lastModifiedBy>
  <dcterms:created xsi:type="dcterms:W3CDTF">2017-12-25T02:44:07Z</dcterms:created>
  <dcterms:modified xsi:type="dcterms:W3CDTF">2018-02-06T12:03:55Z</dcterms:modified>
  <cp:category/>
</cp:coreProperties>
</file>