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提出用\"/>
    </mc:Choice>
  </mc:AlternateContent>
  <workbookProtection workbookAlgorithmName="SHA-512" workbookHashValue="myeZ+QwM+w/60Vi8H0tfBKGDyBqmTOIhWG9A7iYEZ8vqi88ct+wZJ5OI8Ogrjjci6vwus4n4hjo3g6dwPEE4XQ==" workbookSaltValue="6v0ZiEZzHf46Mw+fvWcYv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MW79" i="4"/>
  <c r="KO79" i="4"/>
  <c r="JN79" i="4"/>
  <c r="IM79" i="4"/>
  <c r="GK79" i="4"/>
  <c r="EC79" i="4"/>
  <c r="DB79" i="4"/>
  <c r="CA79" i="4"/>
  <c r="Y79" i="4"/>
  <c r="RH56" i="4"/>
  <c r="PT56" i="4"/>
  <c r="OZ56" i="4"/>
  <c r="OF56" i="4"/>
  <c r="MN56" i="4"/>
  <c r="LT56" i="4"/>
  <c r="KZ56" i="4"/>
  <c r="KF56" i="4"/>
  <c r="JL56" i="4"/>
  <c r="HT56" i="4"/>
  <c r="GZ56" i="4"/>
  <c r="GF56" i="4"/>
  <c r="ER56" i="4"/>
  <c r="CZ56" i="4"/>
  <c r="CF56" i="4"/>
  <c r="BL56" i="4"/>
  <c r="AR56" i="4"/>
  <c r="X56" i="4"/>
  <c r="QN55" i="4"/>
  <c r="PT55" i="4"/>
  <c r="OZ55" i="4"/>
  <c r="MN55" i="4"/>
  <c r="KZ55" i="4"/>
  <c r="KF55" i="4"/>
  <c r="JL55" i="4"/>
  <c r="HT55" i="4"/>
  <c r="GZ55" i="4"/>
  <c r="FL55" i="4"/>
  <c r="ER55" i="4"/>
  <c r="CZ55" i="4"/>
  <c r="CF55" i="4"/>
  <c r="BL55" i="4"/>
  <c r="X55" i="4"/>
  <c r="RH54" i="4"/>
  <c r="QN54" i="4"/>
  <c r="PT54" i="4"/>
  <c r="OZ54" i="4"/>
  <c r="OF54" i="4"/>
  <c r="MN54" i="4"/>
  <c r="LT54" i="4"/>
  <c r="KZ54" i="4"/>
  <c r="KF54" i="4"/>
  <c r="JL54" i="4"/>
  <c r="HT54" i="4"/>
  <c r="GZ54" i="4"/>
  <c r="GF54" i="4"/>
  <c r="ER54" i="4"/>
  <c r="CZ54" i="4"/>
  <c r="CF54" i="4"/>
  <c r="BL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FL32" i="4"/>
  <c r="ER32" i="4"/>
  <c r="CZ32" i="4"/>
  <c r="CF32" i="4"/>
  <c r="BL32" i="4"/>
  <c r="X32" i="4"/>
  <c r="RH31" i="4"/>
  <c r="QN31" i="4"/>
  <c r="PT31" i="4"/>
  <c r="OZ31" i="4"/>
  <c r="OF31" i="4"/>
  <c r="MN31" i="4"/>
  <c r="LT31" i="4"/>
  <c r="KZ31" i="4"/>
  <c r="KF31" i="4"/>
  <c r="JL31" i="4"/>
  <c r="HT31" i="4"/>
  <c r="GZ31" i="4"/>
  <c r="GF31" i="4"/>
  <c r="ER31" i="4"/>
  <c r="CZ31" i="4"/>
  <c r="CF31" i="4"/>
  <c r="BL31" i="4"/>
  <c r="X31" i="4"/>
  <c r="LZ10" i="4"/>
  <c r="IT10" i="4"/>
  <c r="FN10" i="4"/>
  <c r="CH10" i="4"/>
  <c r="B10" i="4"/>
  <c r="PF8" i="4"/>
  <c r="LZ8" i="4"/>
  <c r="IT8" i="4"/>
  <c r="FN8" i="4"/>
  <c r="CH8" i="4"/>
  <c r="B8" i="4"/>
  <c r="B5" i="4"/>
  <c r="AR31" i="4" l="1"/>
  <c r="LT32" i="4"/>
  <c r="AR55" i="4"/>
  <c r="LT55" i="4"/>
  <c r="AZ79" i="4"/>
  <c r="AR32" i="4"/>
  <c r="AR54" i="4"/>
  <c r="FL31" i="4"/>
  <c r="FL33" i="4"/>
  <c r="QN33" i="4"/>
  <c r="FL54" i="4"/>
  <c r="FL56" i="4"/>
  <c r="QN56" i="4"/>
  <c r="HL79" i="4"/>
  <c r="IM80" i="4"/>
  <c r="Y81" i="4"/>
  <c r="EC81" i="4"/>
  <c r="OY81" i="4"/>
  <c r="GF32" i="4"/>
  <c r="OF32" i="4"/>
  <c r="RH32" i="4"/>
  <c r="GF55" i="4"/>
  <c r="OF55" i="4"/>
  <c r="RH55" i="4"/>
  <c r="NX79"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<sst xmlns="http://schemas.openxmlformats.org/spreadsheetml/2006/main" count="262" uniqueCount="106">
  <si>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</si>
  <si>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</si>
  <si>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</si>
  <si>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</si>
  <si>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</si>
  <si>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</si>
  <si>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</si>
  <si>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</si>
  <si>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</si>
  <si>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</si>
  <si>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</si>
  <si>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</si>
  <si>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</si>
  <si>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</si>
  <si>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</si>
  <si>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</si>
  <si>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</si>
  <si>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</si>
  <si>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</si>
  <si>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</si>
  <si>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</si>
  <si>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</si>
  <si>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</si>
  <si>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</si>
  <si>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</si>
  <si>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</si>
  <si>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</si>
  <si>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</si>
  <si>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</si>
  <si>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</si>
  <si>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</si>
  <si>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</si>
  <si>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</si>
  <si>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</si>
  <si>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</si>
  <si>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</si>
  <si>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</si>
  <si>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</si>
  <si>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</si>
  <si>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</si>
  <si>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</si>
  <si>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</si>
  <si>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</si>
  <si>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</si>
  <si>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</si>
  <si>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</si>
  <si>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</si>
  <si>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</si>
  <si>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</si>
  <si>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</si>
  <si>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</si>
  <si>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</si>
  <si>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</si>
  <si>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</si>
  <si>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</si>
  <si>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</si>
  <si>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</si>
  <si>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</si>
  <si>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</si>
  <si>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</si>
  <si>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</si>
  <si>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</si>
  <si>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</si>
  <si>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</si>
  <si>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</si>
  <si>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</si>
  <si>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</si>
  <si>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</si>
  <si>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</si>
  <si>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</si>
  <si>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</si>
  <si>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</si>
  <si>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</si>
  <si>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</si>
  <si>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</si>
  <si>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</si>
  <si>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</si>
  <si>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</si>
  <si>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</si>
  <si>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</si>
  <si>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</si>
  <si>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</si>
  <si>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</si>
  <si>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</si>
  <si>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</si>
  <si>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</si>
  <si>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</si>
  <si>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382027</t>
  </si>
  <si>
    <t>46</t>
  </si>
  <si>
    <t>02</t>
  </si>
  <si>
    <t>0</t>
  </si>
  <si>
    <t>000</t>
  </si>
  <si>
    <t>愛媛県　今治市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</si>
  <si>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</si>
  <si>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</si>
  <si>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</si>
  <si>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</si>
  <si>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</si>
  <si>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</si>
  <si>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</si>
  <si>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</si>
  <si>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</si>
  <si>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</si>
  <si>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営安定化のために、契約水量制（使用水量が契約水量を下回っていても契約水量の料金を徴収）を導入している。経常収支比率は100％を超えているものの料金回収率が100％を下回っており、費用の節減に向けた検討が必要である。遠方監視制御システムの整備が本年度から実施されたため企業債の借入（5,600千円）を行った。流動比率はH28から急激に減少したものの、H30の指標は高い水準を維持している。また、遠方監視制御システムの整備などが進められており、今後、減価償却費が上昇することが予想されるため、料金見直しについて検討する必要がある。（料金は総括原価方式により設定されている。）</t>
    <rPh sb="0" eb="2">
      <t>ケイエイ</t>
    </rPh>
    <rPh sb="2" eb="5">
      <t>アンテイカ</t>
    </rPh>
    <rPh sb="10" eb="12">
      <t>ケイヤク</t>
    </rPh>
    <rPh sb="12" eb="14">
      <t>スイリョウ</t>
    </rPh>
    <rPh sb="14" eb="15">
      <t>セイ</t>
    </rPh>
    <rPh sb="16" eb="18">
      <t>シヨウ</t>
    </rPh>
    <rPh sb="18" eb="20">
      <t>スイリョウ</t>
    </rPh>
    <rPh sb="21" eb="23">
      <t>ケイヤク</t>
    </rPh>
    <rPh sb="23" eb="25">
      <t>スイリョウ</t>
    </rPh>
    <rPh sb="26" eb="28">
      <t>シタマワ</t>
    </rPh>
    <rPh sb="33" eb="35">
      <t>ケイヤク</t>
    </rPh>
    <rPh sb="35" eb="37">
      <t>スイリョウ</t>
    </rPh>
    <rPh sb="38" eb="40">
      <t>リョウキン</t>
    </rPh>
    <rPh sb="41" eb="43">
      <t>チョウシュウ</t>
    </rPh>
    <rPh sb="45" eb="47">
      <t>ドウニュウ</t>
    </rPh>
    <rPh sb="52" eb="54">
      <t>ケイジョウ</t>
    </rPh>
    <rPh sb="54" eb="56">
      <t>シュウシ</t>
    </rPh>
    <rPh sb="56" eb="58">
      <t>ヒリツ</t>
    </rPh>
    <rPh sb="64" eb="65">
      <t>コ</t>
    </rPh>
    <rPh sb="72" eb="74">
      <t>リョウキン</t>
    </rPh>
    <rPh sb="74" eb="76">
      <t>カイシュウ</t>
    </rPh>
    <rPh sb="76" eb="77">
      <t>リツ</t>
    </rPh>
    <rPh sb="83" eb="85">
      <t>シタマワ</t>
    </rPh>
    <rPh sb="90" eb="92">
      <t>ヒヨウ</t>
    </rPh>
    <rPh sb="93" eb="95">
      <t>セツゲン</t>
    </rPh>
    <rPh sb="96" eb="97">
      <t>ム</t>
    </rPh>
    <rPh sb="99" eb="101">
      <t>ケントウ</t>
    </rPh>
    <rPh sb="102" eb="104">
      <t>ヒツヨウ</t>
    </rPh>
    <rPh sb="108" eb="110">
      <t>エンポウ</t>
    </rPh>
    <rPh sb="110" eb="112">
      <t>カンシ</t>
    </rPh>
    <rPh sb="112" eb="114">
      <t>セイギョ</t>
    </rPh>
    <rPh sb="119" eb="121">
      <t>セイビ</t>
    </rPh>
    <rPh sb="122" eb="125">
      <t>ホンネンド</t>
    </rPh>
    <rPh sb="127" eb="129">
      <t>ジッシ</t>
    </rPh>
    <rPh sb="134" eb="136">
      <t>キギョウ</t>
    </rPh>
    <rPh sb="136" eb="137">
      <t>サイ</t>
    </rPh>
    <rPh sb="138" eb="140">
      <t>カリイレ</t>
    </rPh>
    <rPh sb="146" eb="148">
      <t>センエン</t>
    </rPh>
    <rPh sb="150" eb="151">
      <t>オコナ</t>
    </rPh>
    <rPh sb="154" eb="156">
      <t>リュウドウ</t>
    </rPh>
    <rPh sb="156" eb="158">
      <t>ヒリツ</t>
    </rPh>
    <rPh sb="164" eb="166">
      <t>キュウゲキ</t>
    </rPh>
    <rPh sb="167" eb="169">
      <t>ゲンショウ</t>
    </rPh>
    <rPh sb="179" eb="181">
      <t>シヒョウ</t>
    </rPh>
    <rPh sb="182" eb="183">
      <t>タカ</t>
    </rPh>
    <rPh sb="184" eb="186">
      <t>スイジュン</t>
    </rPh>
    <rPh sb="187" eb="189">
      <t>イジ</t>
    </rPh>
    <rPh sb="213" eb="214">
      <t>スス</t>
    </rPh>
    <rPh sb="221" eb="223">
      <t>コンゴ</t>
    </rPh>
    <rPh sb="224" eb="226">
      <t>ゲンカ</t>
    </rPh>
    <rPh sb="226" eb="228">
      <t>ショウキャク</t>
    </rPh>
    <rPh sb="228" eb="229">
      <t>ヒ</t>
    </rPh>
    <rPh sb="230" eb="232">
      <t>ジョウショウ</t>
    </rPh>
    <rPh sb="237" eb="239">
      <t>ヨソウ</t>
    </rPh>
    <rPh sb="245" eb="247">
      <t>リョウキン</t>
    </rPh>
    <rPh sb="247" eb="249">
      <t>ミナオ</t>
    </rPh>
    <rPh sb="254" eb="256">
      <t>ケントウ</t>
    </rPh>
    <rPh sb="258" eb="260">
      <t>ヒツヨウ</t>
    </rPh>
    <rPh sb="265" eb="267">
      <t>リョウキン</t>
    </rPh>
    <rPh sb="268" eb="270">
      <t>ソウカツ</t>
    </rPh>
    <rPh sb="270" eb="272">
      <t>ゲンカ</t>
    </rPh>
    <rPh sb="272" eb="274">
      <t>ホウシキ</t>
    </rPh>
    <rPh sb="277" eb="279">
      <t>セッテイ</t>
    </rPh>
    <phoneticPr fontId="5"/>
  </si>
  <si>
    <t>ポンプや計装機器は耐用年数を考慮し、適当な時期に更新を行っている。管路については、取水用の導水管が耐用年数を迎えるため、更新を予定している。</t>
    <rPh sb="4" eb="6">
      <t>ケイソウ</t>
    </rPh>
    <rPh sb="6" eb="8">
      <t>キキ</t>
    </rPh>
    <rPh sb="9" eb="11">
      <t>タイヨウ</t>
    </rPh>
    <rPh sb="11" eb="13">
      <t>ネンスウ</t>
    </rPh>
    <rPh sb="14" eb="16">
      <t>コウリョ</t>
    </rPh>
    <rPh sb="18" eb="20">
      <t>テキトウ</t>
    </rPh>
    <rPh sb="21" eb="23">
      <t>ジキ</t>
    </rPh>
    <rPh sb="24" eb="26">
      <t>コウシン</t>
    </rPh>
    <rPh sb="27" eb="28">
      <t>オコナ</t>
    </rPh>
    <rPh sb="33" eb="35">
      <t>カンロ</t>
    </rPh>
    <rPh sb="41" eb="43">
      <t>シュスイ</t>
    </rPh>
    <rPh sb="43" eb="44">
      <t>ヨウ</t>
    </rPh>
    <rPh sb="45" eb="47">
      <t>ドウスイ</t>
    </rPh>
    <rPh sb="47" eb="48">
      <t>カン</t>
    </rPh>
    <rPh sb="49" eb="51">
      <t>タイヨウ</t>
    </rPh>
    <rPh sb="51" eb="53">
      <t>ネンスウ</t>
    </rPh>
    <rPh sb="54" eb="55">
      <t>ムカ</t>
    </rPh>
    <rPh sb="60" eb="62">
      <t>コウシン</t>
    </rPh>
    <rPh sb="63" eb="65">
      <t>ヨテイ</t>
    </rPh>
    <phoneticPr fontId="5"/>
  </si>
  <si>
    <t>消費税増税による料金改定を除くと、平成元年4月1日から料金改定はされておらず、それ以後も健全な経営が保たれてきた。現状でも経営そのものはおおむね健全であるが、物価上昇など費用の上昇が進んでいる中、必要な費用に対する料金は給水先事業所である1社が負担することとなるため、さらに費用の抑制に努めながら適切な料金検討を行う必要がある。</t>
    <rPh sb="17" eb="19">
      <t>ヘイセイ</t>
    </rPh>
    <rPh sb="19" eb="21">
      <t>ガンネン</t>
    </rPh>
    <rPh sb="22" eb="23">
      <t>ガツ</t>
    </rPh>
    <rPh sb="24" eb="25">
      <t>ニチ</t>
    </rPh>
    <rPh sb="27" eb="29">
      <t>リョウキン</t>
    </rPh>
    <rPh sb="29" eb="31">
      <t>カイテイ</t>
    </rPh>
    <rPh sb="41" eb="43">
      <t>イゴ</t>
    </rPh>
    <rPh sb="44" eb="46">
      <t>ケンゼン</t>
    </rPh>
    <rPh sb="47" eb="49">
      <t>ケイエイ</t>
    </rPh>
    <rPh sb="50" eb="51">
      <t>タモ</t>
    </rPh>
    <rPh sb="57" eb="59">
      <t>ゲンジョウ</t>
    </rPh>
    <rPh sb="61" eb="63">
      <t>ケイエイ</t>
    </rPh>
    <rPh sb="72" eb="74">
      <t>ケンゼン</t>
    </rPh>
    <rPh sb="79" eb="81">
      <t>ブッカ</t>
    </rPh>
    <rPh sb="81" eb="83">
      <t>ジョウショウ</t>
    </rPh>
    <rPh sb="85" eb="87">
      <t>ヒヨウ</t>
    </rPh>
    <rPh sb="88" eb="90">
      <t>ジョウショウ</t>
    </rPh>
    <rPh sb="91" eb="92">
      <t>スス</t>
    </rPh>
    <rPh sb="96" eb="97">
      <t>ナカ</t>
    </rPh>
    <rPh sb="98" eb="100">
      <t>ヒツヨウ</t>
    </rPh>
    <rPh sb="101" eb="103">
      <t>ヒヨウ</t>
    </rPh>
    <rPh sb="104" eb="105">
      <t>タイ</t>
    </rPh>
    <rPh sb="107" eb="109">
      <t>リョウキン</t>
    </rPh>
    <rPh sb="120" eb="121">
      <t>シャ</t>
    </rPh>
    <rPh sb="122" eb="124">
      <t>フタン</t>
    </rPh>
    <rPh sb="137" eb="139">
      <t>ヒヨウ</t>
    </rPh>
    <rPh sb="140" eb="142">
      <t>ヨクセイ</t>
    </rPh>
    <rPh sb="143" eb="144">
      <t>ツト</t>
    </rPh>
    <rPh sb="148" eb="150">
      <t>テキセツ</t>
    </rPh>
    <rPh sb="158" eb="16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</si>
</sst>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50.08</c:v>
                </c:pt>
                <c:pt idx="1">
                  <c:v>52.16</c:v>
                </c:pt>
                <c:pt idx="2">
                  <c:v>54.14</c:v>
                </c:pt>
                <c:pt idx="3">
                  <c:v>56.98</c:v>
                </c:pt>
                <c:pt idx="4">
                  <c:v>58.78</c:v>
                </c:pt>
              </c:numCache>
            </c:numRef>
          </c:val>
          <c:extLst>
            <c:ext xmlns:c16="http://schemas.microsoft.com/office/drawing/2014/chart" uri="{C3380CC4-5D6E-409C-BE32-E72D297353CC}">
              <c16:uniqueId val="{00000000-9445-4F0C-AA88-5F4DD8DCA42C}"/>
            </c:ext>
          </c:extLst>
        </c:ser>
        <c:dLbls>
          <c:showLegendKey val="0"/>
          <c:showVal val="0"/>
          <c:showCatName val="0"/>
          <c:showSerName val="0"/>
          <c:showPercent val="0"/>
          <c:showBubbleSize val="0"/>
        </c:dLbls>
        <c:gapWidth val="150"/>
        <c:axId val="208670640"/>
        <c:axId val="1099959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9445-4F0C-AA88-5F4DD8DCA42C}"/>
            </c:ext>
          </c:extLst>
        </c:ser>
        <c:dLbls>
          <c:showLegendKey val="0"/>
          <c:showVal val="0"/>
          <c:showCatName val="0"/>
          <c:showSerName val="0"/>
          <c:showPercent val="0"/>
          <c:showBubbleSize val="0"/>
        </c:dLbls>
        <c:marker val="1"/>
        <c:smooth val="0"/>
        <c:axId val="208670640"/>
        <c:axId val="109995904"/>
      </c:lineChart>
      <c:dateAx>
        <c:axId val="208670640"/>
        <c:scaling>
          <c:orientation val="minMax"/>
        </c:scaling>
        <c:delete val="1"/>
        <c:axPos val="b"/>
        <c:numFmt formatCode="ge" sourceLinked="1"/>
        <c:majorTickMark val="none"/>
        <c:minorTickMark val="none"/>
        <c:tickLblPos val="none"/>
        <c:crossAx val="109995904"/>
        <c:crosses val="autoZero"/>
        <c:auto val="1"/>
        <c:lblOffset val="100"/>
        <c:baseTimeUnit val="years"/>
      </c:dateAx>
      <c:valAx>
        <c:axId val="1099959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6706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38-445B-B654-393406B4897D}"/>
            </c:ext>
          </c:extLst>
        </c:ser>
        <c:dLbls>
          <c:showLegendKey val="0"/>
          <c:showVal val="0"/>
          <c:showCatName val="0"/>
          <c:showSerName val="0"/>
          <c:showPercent val="0"/>
          <c:showBubbleSize val="0"/>
        </c:dLbls>
        <c:gapWidth val="150"/>
        <c:axId val="209822928"/>
        <c:axId val="20982332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2D38-445B-B654-393406B4897D}"/>
            </c:ext>
          </c:extLst>
        </c:ser>
        <c:dLbls>
          <c:showLegendKey val="0"/>
          <c:showVal val="0"/>
          <c:showCatName val="0"/>
          <c:showSerName val="0"/>
          <c:showPercent val="0"/>
          <c:showBubbleSize val="0"/>
        </c:dLbls>
        <c:marker val="1"/>
        <c:smooth val="0"/>
        <c:axId val="209822928"/>
        <c:axId val="209823320"/>
      </c:lineChart>
      <c:dateAx>
        <c:axId val="209822928"/>
        <c:scaling>
          <c:orientation val="minMax"/>
        </c:scaling>
        <c:delete val="1"/>
        <c:axPos val="b"/>
        <c:numFmt formatCode="ge" sourceLinked="1"/>
        <c:majorTickMark val="none"/>
        <c:minorTickMark val="none"/>
        <c:tickLblPos val="none"/>
        <c:crossAx val="209823320"/>
        <c:crosses val="autoZero"/>
        <c:auto val="1"/>
        <c:lblOffset val="100"/>
        <c:baseTimeUnit val="years"/>
      </c:dateAx>
      <c:valAx>
        <c:axId val="2098233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8229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127.54</c:v>
                </c:pt>
                <c:pt idx="1">
                  <c:v>124.44</c:v>
                </c:pt>
                <c:pt idx="2">
                  <c:v>148.96</c:v>
                </c:pt>
                <c:pt idx="3">
                  <c:v>115.01</c:v>
                </c:pt>
                <c:pt idx="4">
                  <c:v>110.16</c:v>
                </c:pt>
              </c:numCache>
            </c:numRef>
          </c:val>
          <c:extLst>
            <c:ext xmlns:c16="http://schemas.microsoft.com/office/drawing/2014/chart" uri="{C3380CC4-5D6E-409C-BE32-E72D297353CC}">
              <c16:uniqueId val="{00000000-F5FB-45D7-B4C4-0D1F57A2BE47}"/>
            </c:ext>
          </c:extLst>
        </c:ser>
        <c:dLbls>
          <c:showLegendKey val="0"/>
          <c:showVal val="0"/>
          <c:showCatName val="0"/>
          <c:showSerName val="0"/>
          <c:showPercent val="0"/>
          <c:showBubbleSize val="0"/>
        </c:dLbls>
        <c:gapWidth val="150"/>
        <c:axId val="209824104"/>
        <c:axId val="20982449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F5FB-45D7-B4C4-0D1F57A2BE47}"/>
            </c:ext>
          </c:extLst>
        </c:ser>
        <c:dLbls>
          <c:showLegendKey val="0"/>
          <c:showVal val="0"/>
          <c:showCatName val="0"/>
          <c:showSerName val="0"/>
          <c:showPercent val="0"/>
          <c:showBubbleSize val="0"/>
        </c:dLbls>
        <c:marker val="1"/>
        <c:smooth val="0"/>
        <c:axId val="209824104"/>
        <c:axId val="209824496"/>
      </c:lineChart>
      <c:dateAx>
        <c:axId val="209824104"/>
        <c:scaling>
          <c:orientation val="minMax"/>
        </c:scaling>
        <c:delete val="1"/>
        <c:axPos val="b"/>
        <c:numFmt formatCode="ge" sourceLinked="1"/>
        <c:majorTickMark val="none"/>
        <c:minorTickMark val="none"/>
        <c:tickLblPos val="none"/>
        <c:crossAx val="209824496"/>
        <c:crosses val="autoZero"/>
        <c:auto val="1"/>
        <c:lblOffset val="100"/>
        <c:baseTimeUnit val="years"/>
      </c:dateAx>
      <c:valAx>
        <c:axId val="2098244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8241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3D-4895-9E5B-EE546107F661}"/>
            </c:ext>
          </c:extLst>
        </c:ser>
        <c:dLbls>
          <c:showLegendKey val="0"/>
          <c:showVal val="0"/>
          <c:showCatName val="0"/>
          <c:showSerName val="0"/>
          <c:showPercent val="0"/>
          <c:showBubbleSize val="0"/>
        </c:dLbls>
        <c:gapWidth val="150"/>
        <c:axId val="209290992"/>
        <c:axId val="20929649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A03D-4895-9E5B-EE546107F661}"/>
            </c:ext>
          </c:extLst>
        </c:ser>
        <c:dLbls>
          <c:showLegendKey val="0"/>
          <c:showVal val="0"/>
          <c:showCatName val="0"/>
          <c:showSerName val="0"/>
          <c:showPercent val="0"/>
          <c:showBubbleSize val="0"/>
        </c:dLbls>
        <c:marker val="1"/>
        <c:smooth val="0"/>
        <c:axId val="209290992"/>
        <c:axId val="209296496"/>
      </c:lineChart>
      <c:dateAx>
        <c:axId val="209290992"/>
        <c:scaling>
          <c:orientation val="minMax"/>
        </c:scaling>
        <c:delete val="1"/>
        <c:axPos val="b"/>
        <c:numFmt formatCode="ge" sourceLinked="1"/>
        <c:majorTickMark val="none"/>
        <c:minorTickMark val="none"/>
        <c:tickLblPos val="none"/>
        <c:crossAx val="209296496"/>
        <c:crosses val="autoZero"/>
        <c:auto val="1"/>
        <c:lblOffset val="100"/>
        <c:baseTimeUnit val="years"/>
      </c:dateAx>
      <c:valAx>
        <c:axId val="2092964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2909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2A-4126-B171-392A7F3C4E52}"/>
            </c:ext>
          </c:extLst>
        </c:ser>
        <c:dLbls>
          <c:showLegendKey val="0"/>
          <c:showVal val="0"/>
          <c:showCatName val="0"/>
          <c:showSerName val="0"/>
          <c:showPercent val="0"/>
          <c:showBubbleSize val="0"/>
        </c:dLbls>
        <c:gapWidth val="150"/>
        <c:axId val="209382880"/>
        <c:axId val="2096753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F92A-4126-B171-392A7F3C4E52}"/>
            </c:ext>
          </c:extLst>
        </c:ser>
        <c:dLbls>
          <c:showLegendKey val="0"/>
          <c:showVal val="0"/>
          <c:showCatName val="0"/>
          <c:showSerName val="0"/>
          <c:showPercent val="0"/>
          <c:showBubbleSize val="0"/>
        </c:dLbls>
        <c:marker val="1"/>
        <c:smooth val="0"/>
        <c:axId val="209382880"/>
        <c:axId val="209675304"/>
      </c:lineChart>
      <c:dateAx>
        <c:axId val="209382880"/>
        <c:scaling>
          <c:orientation val="minMax"/>
        </c:scaling>
        <c:delete val="1"/>
        <c:axPos val="b"/>
        <c:numFmt formatCode="ge" sourceLinked="1"/>
        <c:majorTickMark val="none"/>
        <c:minorTickMark val="none"/>
        <c:tickLblPos val="none"/>
        <c:crossAx val="209675304"/>
        <c:crosses val="autoZero"/>
        <c:auto val="1"/>
        <c:lblOffset val="100"/>
        <c:baseTimeUnit val="years"/>
      </c:dateAx>
      <c:valAx>
        <c:axId val="2096753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382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9474.36</c:v>
                </c:pt>
                <c:pt idx="1">
                  <c:v>11510.61</c:v>
                </c:pt>
                <c:pt idx="2">
                  <c:v>3366.7</c:v>
                </c:pt>
                <c:pt idx="3">
                  <c:v>1645.67</c:v>
                </c:pt>
                <c:pt idx="4">
                  <c:v>1775.39</c:v>
                </c:pt>
              </c:numCache>
            </c:numRef>
          </c:val>
          <c:extLst>
            <c:ext xmlns:c16="http://schemas.microsoft.com/office/drawing/2014/chart" uri="{C3380CC4-5D6E-409C-BE32-E72D297353CC}">
              <c16:uniqueId val="{00000000-03ED-4D83-BDCF-6E88005968CC}"/>
            </c:ext>
          </c:extLst>
        </c:ser>
        <c:dLbls>
          <c:showLegendKey val="0"/>
          <c:showVal val="0"/>
          <c:showCatName val="0"/>
          <c:showSerName val="0"/>
          <c:showPercent val="0"/>
          <c:showBubbleSize val="0"/>
        </c:dLbls>
        <c:gapWidth val="150"/>
        <c:axId val="209419104"/>
        <c:axId val="20941948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03ED-4D83-BDCF-6E88005968CC}"/>
            </c:ext>
          </c:extLst>
        </c:ser>
        <c:dLbls>
          <c:showLegendKey val="0"/>
          <c:showVal val="0"/>
          <c:showCatName val="0"/>
          <c:showSerName val="0"/>
          <c:showPercent val="0"/>
          <c:showBubbleSize val="0"/>
        </c:dLbls>
        <c:marker val="1"/>
        <c:smooth val="0"/>
        <c:axId val="209419104"/>
        <c:axId val="209419488"/>
      </c:lineChart>
      <c:dateAx>
        <c:axId val="209419104"/>
        <c:scaling>
          <c:orientation val="minMax"/>
        </c:scaling>
        <c:delete val="1"/>
        <c:axPos val="b"/>
        <c:numFmt formatCode="ge" sourceLinked="1"/>
        <c:majorTickMark val="none"/>
        <c:minorTickMark val="none"/>
        <c:tickLblPos val="none"/>
        <c:crossAx val="209419488"/>
        <c:crosses val="autoZero"/>
        <c:auto val="1"/>
        <c:lblOffset val="100"/>
        <c:baseTimeUnit val="years"/>
      </c:dateAx>
      <c:valAx>
        <c:axId val="2094194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4191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28.83</c:v>
                </c:pt>
              </c:numCache>
            </c:numRef>
          </c:val>
          <c:extLst>
            <c:ext xmlns:c16="http://schemas.microsoft.com/office/drawing/2014/chart" uri="{C3380CC4-5D6E-409C-BE32-E72D297353CC}">
              <c16:uniqueId val="{00000000-27A9-4B48-9DC6-89C507D25425}"/>
            </c:ext>
          </c:extLst>
        </c:ser>
        <c:dLbls>
          <c:showLegendKey val="0"/>
          <c:showVal val="0"/>
          <c:showCatName val="0"/>
          <c:showSerName val="0"/>
          <c:showPercent val="0"/>
          <c:showBubbleSize val="0"/>
        </c:dLbls>
        <c:gapWidth val="150"/>
        <c:axId val="209491136"/>
        <c:axId val="20949152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27A9-4B48-9DC6-89C507D25425}"/>
            </c:ext>
          </c:extLst>
        </c:ser>
        <c:dLbls>
          <c:showLegendKey val="0"/>
          <c:showVal val="0"/>
          <c:showCatName val="0"/>
          <c:showSerName val="0"/>
          <c:showPercent val="0"/>
          <c:showBubbleSize val="0"/>
        </c:dLbls>
        <c:marker val="1"/>
        <c:smooth val="0"/>
        <c:axId val="209491136"/>
        <c:axId val="209491520"/>
      </c:lineChart>
      <c:dateAx>
        <c:axId val="209491136"/>
        <c:scaling>
          <c:orientation val="minMax"/>
        </c:scaling>
        <c:delete val="1"/>
        <c:axPos val="b"/>
        <c:numFmt formatCode="ge" sourceLinked="1"/>
        <c:majorTickMark val="none"/>
        <c:minorTickMark val="none"/>
        <c:tickLblPos val="none"/>
        <c:crossAx val="209491520"/>
        <c:crosses val="autoZero"/>
        <c:auto val="1"/>
        <c:lblOffset val="100"/>
        <c:baseTimeUnit val="years"/>
      </c:dateAx>
      <c:valAx>
        <c:axId val="2094915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4911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108.97</c:v>
                </c:pt>
                <c:pt idx="1">
                  <c:v>105.77</c:v>
                </c:pt>
                <c:pt idx="2">
                  <c:v>128.08000000000001</c:v>
                </c:pt>
                <c:pt idx="3">
                  <c:v>98.67</c:v>
                </c:pt>
                <c:pt idx="4">
                  <c:v>97.87</c:v>
                </c:pt>
              </c:numCache>
            </c:numRef>
          </c:val>
          <c:extLst>
            <c:ext xmlns:c16="http://schemas.microsoft.com/office/drawing/2014/chart" uri="{C3380CC4-5D6E-409C-BE32-E72D297353CC}">
              <c16:uniqueId val="{00000000-16EC-4425-8DF9-2B970F3AFDA7}"/>
            </c:ext>
          </c:extLst>
        </c:ser>
        <c:dLbls>
          <c:showLegendKey val="0"/>
          <c:showVal val="0"/>
          <c:showCatName val="0"/>
          <c:showSerName val="0"/>
          <c:showPercent val="0"/>
          <c:showBubbleSize val="0"/>
        </c:dLbls>
        <c:gapWidth val="150"/>
        <c:axId val="111144872"/>
        <c:axId val="11114526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16EC-4425-8DF9-2B970F3AFDA7}"/>
            </c:ext>
          </c:extLst>
        </c:ser>
        <c:dLbls>
          <c:showLegendKey val="0"/>
          <c:showVal val="0"/>
          <c:showCatName val="0"/>
          <c:showSerName val="0"/>
          <c:showPercent val="0"/>
          <c:showBubbleSize val="0"/>
        </c:dLbls>
        <c:marker val="1"/>
        <c:smooth val="0"/>
        <c:axId val="111144872"/>
        <c:axId val="111145264"/>
      </c:lineChart>
      <c:dateAx>
        <c:axId val="111144872"/>
        <c:scaling>
          <c:orientation val="minMax"/>
        </c:scaling>
        <c:delete val="1"/>
        <c:axPos val="b"/>
        <c:numFmt formatCode="ge" sourceLinked="1"/>
        <c:majorTickMark val="none"/>
        <c:minorTickMark val="none"/>
        <c:tickLblPos val="none"/>
        <c:crossAx val="111145264"/>
        <c:crosses val="autoZero"/>
        <c:auto val="1"/>
        <c:lblOffset val="100"/>
        <c:baseTimeUnit val="years"/>
      </c:dateAx>
      <c:valAx>
        <c:axId val="1111452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11448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24.42</c:v>
                </c:pt>
                <c:pt idx="1">
                  <c:v>25.15</c:v>
                </c:pt>
                <c:pt idx="2">
                  <c:v>20.77</c:v>
                </c:pt>
                <c:pt idx="3">
                  <c:v>26.96</c:v>
                </c:pt>
                <c:pt idx="4">
                  <c:v>27.18</c:v>
                </c:pt>
              </c:numCache>
            </c:numRef>
          </c:val>
          <c:extLst>
            <c:ext xmlns:c16="http://schemas.microsoft.com/office/drawing/2014/chart" uri="{C3380CC4-5D6E-409C-BE32-E72D297353CC}">
              <c16:uniqueId val="{00000000-7C04-4610-9E56-BF6A3B10855C}"/>
            </c:ext>
          </c:extLst>
        </c:ser>
        <c:dLbls>
          <c:showLegendKey val="0"/>
          <c:showVal val="0"/>
          <c:showCatName val="0"/>
          <c:showSerName val="0"/>
          <c:showPercent val="0"/>
          <c:showBubbleSize val="0"/>
        </c:dLbls>
        <c:gapWidth val="150"/>
        <c:axId val="111146048"/>
        <c:axId val="11114644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7C04-4610-9E56-BF6A3B10855C}"/>
            </c:ext>
          </c:extLst>
        </c:ser>
        <c:dLbls>
          <c:showLegendKey val="0"/>
          <c:showVal val="0"/>
          <c:showCatName val="0"/>
          <c:showSerName val="0"/>
          <c:showPercent val="0"/>
          <c:showBubbleSize val="0"/>
        </c:dLbls>
        <c:marker val="1"/>
        <c:smooth val="0"/>
        <c:axId val="111146048"/>
        <c:axId val="111146440"/>
      </c:lineChart>
      <c:dateAx>
        <c:axId val="111146048"/>
        <c:scaling>
          <c:orientation val="minMax"/>
        </c:scaling>
        <c:delete val="1"/>
        <c:axPos val="b"/>
        <c:numFmt formatCode="ge" sourceLinked="1"/>
        <c:majorTickMark val="none"/>
        <c:minorTickMark val="none"/>
        <c:tickLblPos val="none"/>
        <c:crossAx val="111146440"/>
        <c:crosses val="autoZero"/>
        <c:auto val="1"/>
        <c:lblOffset val="100"/>
        <c:baseTimeUnit val="years"/>
      </c:dateAx>
      <c:valAx>
        <c:axId val="1111464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11460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31.27</c:v>
                </c:pt>
                <c:pt idx="1">
                  <c:v>52.64</c:v>
                </c:pt>
                <c:pt idx="2">
                  <c:v>49.09</c:v>
                </c:pt>
                <c:pt idx="3">
                  <c:v>63.5</c:v>
                </c:pt>
                <c:pt idx="4">
                  <c:v>60.45</c:v>
                </c:pt>
              </c:numCache>
            </c:numRef>
          </c:val>
          <c:extLst>
            <c:ext xmlns:c16="http://schemas.microsoft.com/office/drawing/2014/chart" uri="{C3380CC4-5D6E-409C-BE32-E72D297353CC}">
              <c16:uniqueId val="{00000000-85B3-4BDF-9E5C-0DB686C968A2}"/>
            </c:ext>
          </c:extLst>
        </c:ser>
        <c:dLbls>
          <c:showLegendKey val="0"/>
          <c:showVal val="0"/>
          <c:showCatName val="0"/>
          <c:showSerName val="0"/>
          <c:showPercent val="0"/>
          <c:showBubbleSize val="0"/>
        </c:dLbls>
        <c:gapWidth val="150"/>
        <c:axId val="111144480"/>
        <c:axId val="11114369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85B3-4BDF-9E5C-0DB686C968A2}"/>
            </c:ext>
          </c:extLst>
        </c:ser>
        <c:dLbls>
          <c:showLegendKey val="0"/>
          <c:showVal val="0"/>
          <c:showCatName val="0"/>
          <c:showSerName val="0"/>
          <c:showPercent val="0"/>
          <c:showBubbleSize val="0"/>
        </c:dLbls>
        <c:marker val="1"/>
        <c:smooth val="0"/>
        <c:axId val="111144480"/>
        <c:axId val="111143696"/>
      </c:lineChart>
      <c:dateAx>
        <c:axId val="111144480"/>
        <c:scaling>
          <c:orientation val="minMax"/>
        </c:scaling>
        <c:delete val="1"/>
        <c:axPos val="b"/>
        <c:numFmt formatCode="ge" sourceLinked="1"/>
        <c:majorTickMark val="none"/>
        <c:minorTickMark val="none"/>
        <c:tickLblPos val="none"/>
        <c:crossAx val="111143696"/>
        <c:crosses val="autoZero"/>
        <c:auto val="1"/>
        <c:lblOffset val="100"/>
        <c:baseTimeUnit val="years"/>
      </c:dateAx>
      <c:valAx>
        <c:axId val="1111436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11444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90.91</c:v>
                </c:pt>
                <c:pt idx="1">
                  <c:v>90.91</c:v>
                </c:pt>
                <c:pt idx="2">
                  <c:v>100</c:v>
                </c:pt>
                <c:pt idx="3">
                  <c:v>90.91</c:v>
                </c:pt>
                <c:pt idx="4">
                  <c:v>90.91</c:v>
                </c:pt>
              </c:numCache>
            </c:numRef>
          </c:val>
          <c:extLst>
            <c:ext xmlns:c16="http://schemas.microsoft.com/office/drawing/2014/chart" uri="{C3380CC4-5D6E-409C-BE32-E72D297353CC}">
              <c16:uniqueId val="{00000000-0927-4F21-B513-35ACF237B890}"/>
            </c:ext>
          </c:extLst>
        </c:ser>
        <c:dLbls>
          <c:showLegendKey val="0"/>
          <c:showVal val="0"/>
          <c:showCatName val="0"/>
          <c:showSerName val="0"/>
          <c:showPercent val="0"/>
          <c:showBubbleSize val="0"/>
        </c:dLbls>
        <c:gapWidth val="150"/>
        <c:axId val="111142520"/>
        <c:axId val="11114173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0927-4F21-B513-35ACF237B890}"/>
            </c:ext>
          </c:extLst>
        </c:ser>
        <c:dLbls>
          <c:showLegendKey val="0"/>
          <c:showVal val="0"/>
          <c:showCatName val="0"/>
          <c:showSerName val="0"/>
          <c:showPercent val="0"/>
          <c:showBubbleSize val="0"/>
        </c:dLbls>
        <c:marker val="1"/>
        <c:smooth val="0"/>
        <c:axId val="111142520"/>
        <c:axId val="111141736"/>
      </c:lineChart>
      <c:dateAx>
        <c:axId val="111142520"/>
        <c:scaling>
          <c:orientation val="minMax"/>
        </c:scaling>
        <c:delete val="1"/>
        <c:axPos val="b"/>
        <c:numFmt formatCode="ge" sourceLinked="1"/>
        <c:majorTickMark val="none"/>
        <c:minorTickMark val="none"/>
        <c:tickLblPos val="none"/>
        <c:crossAx val="111141736"/>
        <c:crosses val="autoZero"/>
        <c:auto val="1"/>
        <c:lblOffset val="100"/>
        <c:baseTimeUnit val="years"/>
      </c:dateAx>
      <c:valAx>
        <c:axId val="1111417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11425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愛媛県　今治市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2200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1330</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93.2</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2000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103</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127.54</v>
      </c>
      <c r="Y32" s="106"/>
      <c r="Z32" s="106"/>
      <c r="AA32" s="106"/>
      <c r="AB32" s="106"/>
      <c r="AC32" s="106"/>
      <c r="AD32" s="106"/>
      <c r="AE32" s="106"/>
      <c r="AF32" s="106"/>
      <c r="AG32" s="106"/>
      <c r="AH32" s="106"/>
      <c r="AI32" s="106"/>
      <c r="AJ32" s="106"/>
      <c r="AK32" s="106"/>
      <c r="AL32" s="106"/>
      <c r="AM32" s="106"/>
      <c r="AN32" s="106"/>
      <c r="AO32" s="106"/>
      <c r="AP32" s="106"/>
      <c r="AQ32" s="107"/>
      <c r="AR32" s="105">
        <f>データ!U6</f>
        <v>124.44</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148.96</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115.01</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110.16</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9474.36</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11510.61</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3366.7</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1645.67</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1775.39</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0</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28.83</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104</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108.97</v>
      </c>
      <c r="Y55" s="106"/>
      <c r="Z55" s="106"/>
      <c r="AA55" s="106"/>
      <c r="AB55" s="106"/>
      <c r="AC55" s="106"/>
      <c r="AD55" s="106"/>
      <c r="AE55" s="106"/>
      <c r="AF55" s="106"/>
      <c r="AG55" s="106"/>
      <c r="AH55" s="106"/>
      <c r="AI55" s="106"/>
      <c r="AJ55" s="106"/>
      <c r="AK55" s="106"/>
      <c r="AL55" s="106"/>
      <c r="AM55" s="106"/>
      <c r="AN55" s="106"/>
      <c r="AO55" s="106"/>
      <c r="AP55" s="106"/>
      <c r="AQ55" s="107"/>
      <c r="AR55" s="105">
        <f>データ!BM6</f>
        <v>105.77</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128.08000000000001</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98.67</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97.87</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24.42</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25.15</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20.77</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26.96</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27.18</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31.27</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52.64</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49.09</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63.5</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60.45</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90.91</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90.91</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100</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90.91</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90.91</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105</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50.08</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52.16</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54.14</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56.98</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58.78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52.45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53.92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53.32</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53.49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4.53</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3.56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3.46</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3.28</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0.71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0.19</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0.06</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LKkgYDW5EF+mp0uIRmQeti9c5qseq5CxdER/Mf7vCefhu5CARgk4H6XloQmp1l1/V68qolv5b/uy4zs5BqN1XA==" saltValue="ebPhVcTNmwJiE/VFyWqId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127.54</v>
      </c>
      <c r="U6" s="52">
        <f>U7</f>
        <v>124.44</v>
      </c>
      <c r="V6" s="52">
        <f>V7</f>
        <v>148.96</v>
      </c>
      <c r="W6" s="52">
        <f>W7</f>
        <v>115.01</v>
      </c>
      <c r="X6" s="52">
        <f t="shared" si="3"/>
        <v>110.16</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9474.36</v>
      </c>
      <c r="AQ6" s="52">
        <f>AQ7</f>
        <v>11510.61</v>
      </c>
      <c r="AR6" s="52">
        <f>AR7</f>
        <v>3366.7</v>
      </c>
      <c r="AS6" s="52">
        <f>AS7</f>
        <v>1645.67</v>
      </c>
      <c r="AT6" s="52">
        <f t="shared" si="3"/>
        <v>1775.39</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0</v>
      </c>
      <c r="BD6" s="52">
        <f>BD7</f>
        <v>0</v>
      </c>
      <c r="BE6" s="52">
        <f t="shared" si="3"/>
        <v>28.83</v>
      </c>
      <c r="BF6" s="52">
        <f t="shared" si="3"/>
        <v>446.61</v>
      </c>
      <c r="BG6" s="52">
        <f t="shared" si="3"/>
        <v>430.97</v>
      </c>
      <c r="BH6" s="52">
        <f t="shared" si="3"/>
        <v>536.28</v>
      </c>
      <c r="BI6" s="52">
        <f t="shared" si="3"/>
        <v>514.66</v>
      </c>
      <c r="BJ6" s="52">
        <f t="shared" si="3"/>
        <v>504.81</v>
      </c>
      <c r="BK6" s="50" t="str">
        <f>IF(BK7="-","【-】","【"&amp;SUBSTITUTE(TEXT(BK7,"#,##0.00"),"-","△")&amp;"】")</f>
        <v>【246.04】</v>
      </c>
      <c r="BL6" s="52">
        <f t="shared" si="3"/>
        <v>108.97</v>
      </c>
      <c r="BM6" s="52">
        <f>BM7</f>
        <v>105.77</v>
      </c>
      <c r="BN6" s="52">
        <f>BN7</f>
        <v>128.08000000000001</v>
      </c>
      <c r="BO6" s="52">
        <f>BO7</f>
        <v>98.67</v>
      </c>
      <c r="BP6" s="52">
        <f t="shared" si="3"/>
        <v>97.87</v>
      </c>
      <c r="BQ6" s="52">
        <f t="shared" si="3"/>
        <v>91.03</v>
      </c>
      <c r="BR6" s="52">
        <f t="shared" si="3"/>
        <v>100.16</v>
      </c>
      <c r="BS6" s="52">
        <f t="shared" si="3"/>
        <v>100.54</v>
      </c>
      <c r="BT6" s="52">
        <f t="shared" si="3"/>
        <v>95.99</v>
      </c>
      <c r="BU6" s="52">
        <f t="shared" si="3"/>
        <v>94.91</v>
      </c>
      <c r="BV6" s="50" t="str">
        <f>IF(BV7="-","【-】","【"&amp;SUBSTITUTE(TEXT(BV7,"#,##0.00"),"-","△")&amp;"】")</f>
        <v>【114.16】</v>
      </c>
      <c r="BW6" s="52">
        <f t="shared" si="3"/>
        <v>24.42</v>
      </c>
      <c r="BX6" s="52">
        <f>BX7</f>
        <v>25.15</v>
      </c>
      <c r="BY6" s="52">
        <f>BY7</f>
        <v>20.77</v>
      </c>
      <c r="BZ6" s="52">
        <f>BZ7</f>
        <v>26.96</v>
      </c>
      <c r="CA6" s="52">
        <f t="shared" si="3"/>
        <v>27.18</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31.27</v>
      </c>
      <c r="CI6" s="52">
        <f>CI7</f>
        <v>52.64</v>
      </c>
      <c r="CJ6" s="52">
        <f>CJ7</f>
        <v>49.09</v>
      </c>
      <c r="CK6" s="52">
        <f>CK7</f>
        <v>63.5</v>
      </c>
      <c r="CL6" s="52">
        <f t="shared" si="5"/>
        <v>60.45</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90.91</v>
      </c>
      <c r="CT6" s="52">
        <f>CT7</f>
        <v>90.91</v>
      </c>
      <c r="CU6" s="52">
        <f>CU7</f>
        <v>100</v>
      </c>
      <c r="CV6" s="52">
        <f>CV7</f>
        <v>90.91</v>
      </c>
      <c r="CW6" s="52">
        <f t="shared" si="6"/>
        <v>90.91</v>
      </c>
      <c r="CX6" s="52">
        <f t="shared" si="6"/>
        <v>52.6</v>
      </c>
      <c r="CY6" s="52">
        <f t="shared" si="6"/>
        <v>52.54</v>
      </c>
      <c r="CZ6" s="52">
        <f t="shared" si="6"/>
        <v>50.81</v>
      </c>
      <c r="DA6" s="52">
        <f t="shared" si="6"/>
        <v>50.28</v>
      </c>
      <c r="DB6" s="52">
        <f t="shared" si="6"/>
        <v>51.42</v>
      </c>
      <c r="DC6" s="50" t="str">
        <f>IF(DC7="-","【-】","【"&amp;SUBSTITUTE(TEXT(DC7,"#,##0.00"),"-","△")&amp;"】")</f>
        <v>【77.10】</v>
      </c>
      <c r="DD6" s="52">
        <f t="shared" ref="DD6:DM6" si="7">DD7</f>
        <v>50.08</v>
      </c>
      <c r="DE6" s="52">
        <f>DE7</f>
        <v>52.16</v>
      </c>
      <c r="DF6" s="52">
        <f>DF7</f>
        <v>54.14</v>
      </c>
      <c r="DG6" s="52">
        <f>DG7</f>
        <v>56.98</v>
      </c>
      <c r="DH6" s="52">
        <f t="shared" si="7"/>
        <v>58.78</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2200</v>
      </c>
      <c r="L7" s="54" t="s">
        <v>95</v>
      </c>
      <c r="M7" s="55">
        <v>1</v>
      </c>
      <c r="N7" s="55">
        <v>1330</v>
      </c>
      <c r="O7" s="56" t="s">
        <v>96</v>
      </c>
      <c r="P7" s="56">
        <v>93.2</v>
      </c>
      <c r="Q7" s="55">
        <v>1</v>
      </c>
      <c r="R7" s="55">
        <v>2000</v>
      </c>
      <c r="S7" s="54" t="s">
        <v>97</v>
      </c>
      <c r="T7" s="57">
        <v>127.54</v>
      </c>
      <c r="U7" s="57">
        <v>124.44</v>
      </c>
      <c r="V7" s="57">
        <v>148.96</v>
      </c>
      <c r="W7" s="57">
        <v>115.01</v>
      </c>
      <c r="X7" s="57">
        <v>110.16</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9474.36</v>
      </c>
      <c r="AQ7" s="57">
        <v>11510.61</v>
      </c>
      <c r="AR7" s="57">
        <v>3366.7</v>
      </c>
      <c r="AS7" s="57">
        <v>1645.67</v>
      </c>
      <c r="AT7" s="57">
        <v>1775.39</v>
      </c>
      <c r="AU7" s="57">
        <v>797.95</v>
      </c>
      <c r="AV7" s="57">
        <v>742.59</v>
      </c>
      <c r="AW7" s="57">
        <v>549.77</v>
      </c>
      <c r="AX7" s="57">
        <v>730.25</v>
      </c>
      <c r="AY7" s="57">
        <v>868.31</v>
      </c>
      <c r="AZ7" s="57">
        <v>450.05</v>
      </c>
      <c r="BA7" s="57">
        <v>0</v>
      </c>
      <c r="BB7" s="57">
        <v>0</v>
      </c>
      <c r="BC7" s="57">
        <v>0</v>
      </c>
      <c r="BD7" s="57">
        <v>0</v>
      </c>
      <c r="BE7" s="57">
        <v>28.83</v>
      </c>
      <c r="BF7" s="57">
        <v>446.61</v>
      </c>
      <c r="BG7" s="57">
        <v>430.97</v>
      </c>
      <c r="BH7" s="57">
        <v>536.28</v>
      </c>
      <c r="BI7" s="57">
        <v>514.66</v>
      </c>
      <c r="BJ7" s="57">
        <v>504.81</v>
      </c>
      <c r="BK7" s="57">
        <v>246.04</v>
      </c>
      <c r="BL7" s="57">
        <v>108.97</v>
      </c>
      <c r="BM7" s="57">
        <v>105.77</v>
      </c>
      <c r="BN7" s="57">
        <v>128.08000000000001</v>
      </c>
      <c r="BO7" s="57">
        <v>98.67</v>
      </c>
      <c r="BP7" s="57">
        <v>97.87</v>
      </c>
      <c r="BQ7" s="57">
        <v>91.03</v>
      </c>
      <c r="BR7" s="57">
        <v>100.16</v>
      </c>
      <c r="BS7" s="57">
        <v>100.54</v>
      </c>
      <c r="BT7" s="57">
        <v>95.99</v>
      </c>
      <c r="BU7" s="57">
        <v>94.91</v>
      </c>
      <c r="BV7" s="57">
        <v>114.16</v>
      </c>
      <c r="BW7" s="57">
        <v>24.42</v>
      </c>
      <c r="BX7" s="57">
        <v>25.15</v>
      </c>
      <c r="BY7" s="57">
        <v>20.77</v>
      </c>
      <c r="BZ7" s="57">
        <v>26.96</v>
      </c>
      <c r="CA7" s="57">
        <v>27.18</v>
      </c>
      <c r="CB7" s="57">
        <v>45.86</v>
      </c>
      <c r="CC7" s="57">
        <v>42.5</v>
      </c>
      <c r="CD7" s="57">
        <v>42.19</v>
      </c>
      <c r="CE7" s="57">
        <v>44.55</v>
      </c>
      <c r="CF7" s="57">
        <v>47.36</v>
      </c>
      <c r="CG7" s="57">
        <v>18.71</v>
      </c>
      <c r="CH7" s="57">
        <v>31.27</v>
      </c>
      <c r="CI7" s="57">
        <v>52.64</v>
      </c>
      <c r="CJ7" s="57">
        <v>49.09</v>
      </c>
      <c r="CK7" s="57">
        <v>63.5</v>
      </c>
      <c r="CL7" s="57">
        <v>60.45</v>
      </c>
      <c r="CM7" s="57">
        <v>35.78</v>
      </c>
      <c r="CN7" s="57">
        <v>35.909999999999997</v>
      </c>
      <c r="CO7" s="57">
        <v>35.54</v>
      </c>
      <c r="CP7" s="57">
        <v>35.24</v>
      </c>
      <c r="CQ7" s="57">
        <v>35.22</v>
      </c>
      <c r="CR7" s="57">
        <v>55.52</v>
      </c>
      <c r="CS7" s="57">
        <v>90.91</v>
      </c>
      <c r="CT7" s="57">
        <v>90.91</v>
      </c>
      <c r="CU7" s="57">
        <v>100</v>
      </c>
      <c r="CV7" s="57">
        <v>90.91</v>
      </c>
      <c r="CW7" s="57">
        <v>90.91</v>
      </c>
      <c r="CX7" s="57">
        <v>52.6</v>
      </c>
      <c r="CY7" s="57">
        <v>52.54</v>
      </c>
      <c r="CZ7" s="57">
        <v>50.81</v>
      </c>
      <c r="DA7" s="57">
        <v>50.28</v>
      </c>
      <c r="DB7" s="57">
        <v>51.42</v>
      </c>
      <c r="DC7" s="57">
        <v>77.099999999999994</v>
      </c>
      <c r="DD7" s="57">
        <v>50.08</v>
      </c>
      <c r="DE7" s="57">
        <v>52.16</v>
      </c>
      <c r="DF7" s="57">
        <v>54.14</v>
      </c>
      <c r="DG7" s="57">
        <v>56.98</v>
      </c>
      <c r="DH7" s="57">
        <v>58.78</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127.54</v>
      </c>
      <c r="V11" s="64">
        <f>IF(U6="-",NA(),U6)</f>
        <v>124.44</v>
      </c>
      <c r="W11" s="64">
        <f>IF(V6="-",NA(),V6)</f>
        <v>148.96</v>
      </c>
      <c r="X11" s="64">
        <f>IF(W6="-",NA(),W6)</f>
        <v>115.01</v>
      </c>
      <c r="Y11" s="64">
        <f>IF(X6="-",NA(),X6)</f>
        <v>110.16</v>
      </c>
      <c r="AE11" s="63" t="s">
        <v>23</v>
      </c>
      <c r="AF11" s="64">
        <f>IF(AE6="-",NA(),AE6)</f>
        <v>0</v>
      </c>
      <c r="AG11" s="64">
        <f>IF(AF6="-",NA(),AF6)</f>
        <v>0</v>
      </c>
      <c r="AH11" s="64">
        <f>IF(AG6="-",NA(),AG6)</f>
        <v>0</v>
      </c>
      <c r="AI11" s="64">
        <f>IF(AH6="-",NA(),AH6)</f>
        <v>0</v>
      </c>
      <c r="AJ11" s="64">
        <f>IF(AI6="-",NA(),AI6)</f>
        <v>0</v>
      </c>
      <c r="AP11" s="63" t="s">
        <v>23</v>
      </c>
      <c r="AQ11" s="64">
        <f>IF(AP6="-",NA(),AP6)</f>
        <v>9474.36</v>
      </c>
      <c r="AR11" s="64">
        <f>IF(AQ6="-",NA(),AQ6)</f>
        <v>11510.61</v>
      </c>
      <c r="AS11" s="64">
        <f>IF(AR6="-",NA(),AR6)</f>
        <v>3366.7</v>
      </c>
      <c r="AT11" s="64">
        <f>IF(AS6="-",NA(),AS6)</f>
        <v>1645.67</v>
      </c>
      <c r="AU11" s="64">
        <f>IF(AT6="-",NA(),AT6)</f>
        <v>1775.39</v>
      </c>
      <c r="BA11" s="63" t="s">
        <v>23</v>
      </c>
      <c r="BB11" s="64">
        <f>IF(BA6="-",NA(),BA6)</f>
        <v>0</v>
      </c>
      <c r="BC11" s="64">
        <f>IF(BB6="-",NA(),BB6)</f>
        <v>0</v>
      </c>
      <c r="BD11" s="64">
        <f>IF(BC6="-",NA(),BC6)</f>
        <v>0</v>
      </c>
      <c r="BE11" s="64">
        <f>IF(BD6="-",NA(),BD6)</f>
        <v>0</v>
      </c>
      <c r="BF11" s="64">
        <f>IF(BE6="-",NA(),BE6)</f>
        <v>28.83</v>
      </c>
      <c r="BL11" s="63" t="s">
        <v>23</v>
      </c>
      <c r="BM11" s="64">
        <f>IF(BL6="-",NA(),BL6)</f>
        <v>108.97</v>
      </c>
      <c r="BN11" s="64">
        <f>IF(BM6="-",NA(),BM6)</f>
        <v>105.77</v>
      </c>
      <c r="BO11" s="64">
        <f>IF(BN6="-",NA(),BN6)</f>
        <v>128.08000000000001</v>
      </c>
      <c r="BP11" s="64">
        <f>IF(BO6="-",NA(),BO6)</f>
        <v>98.67</v>
      </c>
      <c r="BQ11" s="64">
        <f>IF(BP6="-",NA(),BP6)</f>
        <v>97.87</v>
      </c>
      <c r="BW11" s="63" t="s">
        <v>23</v>
      </c>
      <c r="BX11" s="64">
        <f>IF(BW6="-",NA(),BW6)</f>
        <v>24.42</v>
      </c>
      <c r="BY11" s="64">
        <f>IF(BX6="-",NA(),BX6)</f>
        <v>25.15</v>
      </c>
      <c r="BZ11" s="64">
        <f>IF(BY6="-",NA(),BY6)</f>
        <v>20.77</v>
      </c>
      <c r="CA11" s="64">
        <f>IF(BZ6="-",NA(),BZ6)</f>
        <v>26.96</v>
      </c>
      <c r="CB11" s="64">
        <f>IF(CA6="-",NA(),CA6)</f>
        <v>27.18</v>
      </c>
      <c r="CH11" s="63" t="s">
        <v>23</v>
      </c>
      <c r="CI11" s="64">
        <f>IF(CH6="-",NA(),CH6)</f>
        <v>31.27</v>
      </c>
      <c r="CJ11" s="64">
        <f>IF(CI6="-",NA(),CI6)</f>
        <v>52.64</v>
      </c>
      <c r="CK11" s="64">
        <f>IF(CJ6="-",NA(),CJ6)</f>
        <v>49.09</v>
      </c>
      <c r="CL11" s="64">
        <f>IF(CK6="-",NA(),CK6)</f>
        <v>63.5</v>
      </c>
      <c r="CM11" s="64">
        <f>IF(CL6="-",NA(),CL6)</f>
        <v>60.45</v>
      </c>
      <c r="CS11" s="63" t="s">
        <v>23</v>
      </c>
      <c r="CT11" s="64">
        <f>IF(CS6="-",NA(),CS6)</f>
        <v>90.91</v>
      </c>
      <c r="CU11" s="64">
        <f>IF(CT6="-",NA(),CT6)</f>
        <v>90.91</v>
      </c>
      <c r="CV11" s="64">
        <f>IF(CU6="-",NA(),CU6)</f>
        <v>100</v>
      </c>
      <c r="CW11" s="64">
        <f>IF(CV6="-",NA(),CV6)</f>
        <v>90.91</v>
      </c>
      <c r="CX11" s="64">
        <f>IF(CW6="-",NA(),CW6)</f>
        <v>90.91</v>
      </c>
      <c r="DD11" s="63" t="s">
        <v>23</v>
      </c>
      <c r="DE11" s="64">
        <f>IF(DD6="-",NA(),DD6)</f>
        <v>50.08</v>
      </c>
      <c r="DF11" s="64">
        <f>IF(DE6="-",NA(),DE6)</f>
        <v>52.16</v>
      </c>
      <c r="DG11" s="64">
        <f>IF(DF6="-",NA(),DF6)</f>
        <v>54.14</v>
      </c>
      <c r="DH11" s="64">
        <f>IF(DG6="-",NA(),DG6)</f>
        <v>56.98</v>
      </c>
      <c r="DI11" s="64">
        <f>IF(DH6="-",NA(),DH6)</f>
        <v>58.78</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x14ac:dyDescent="0.15">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2020-01-30T02:51:44Z</cp:lastPrinted>
  <dcterms:created xsi:type="dcterms:W3CDTF">2019-12-05T07:47:07Z</dcterms:created>
  <dcterms:modified xsi:type="dcterms:W3CDTF">2020-03-25T02:46:38Z</dcterms:modified>
  <cp:category/>
</cp:coreProperties>
</file>