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joho.local\各課\市民が真ん中課\市民が真ん中課\統計係\04 今治市の統計HP\旧統計書\旧統計書（2012年3月前）\R07年度改訂\作業用\修正済原稿\"/>
    </mc:Choice>
  </mc:AlternateContent>
  <xr:revisionPtr revIDLastSave="0" documentId="13_ncr:1_{6D21A0CF-AE51-44EA-A378-A42C7C1D0C79}" xr6:coauthVersionLast="47" xr6:coauthVersionMax="47" xr10:uidLastSave="{00000000-0000-0000-0000-000000000000}"/>
  <bookViews>
    <workbookView xWindow="-120" yWindow="-120" windowWidth="29040" windowHeight="15720" tabRatio="736" xr2:uid="{00000000-000D-0000-FFFF-FFFF00000000}"/>
  </bookViews>
  <sheets>
    <sheet name="表題10" sheetId="4" r:id="rId1"/>
    <sheet name="第10-１表" sheetId="8" r:id="rId2"/>
    <sheet name="第10-２表　第10-３表" sheetId="2" r:id="rId3"/>
    <sheet name="第10-４表　第10-５表" sheetId="9" r:id="rId4"/>
    <sheet name="第10-６表" sheetId="7" r:id="rId5"/>
    <sheet name="第10-７表 " sheetId="10" r:id="rId6"/>
  </sheets>
  <definedNames>
    <definedName name="_xlnm.Print_Area" localSheetId="2">'第10-２表　第10-３表'!$A$1:$K$58</definedName>
    <definedName name="_xlnm.Print_Area" localSheetId="3">'第10-４表　第10-５表'!$A$1:$BA$46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8" l="1"/>
  <c r="H44" i="8" s="1"/>
  <c r="J44" i="8"/>
  <c r="I45" i="8"/>
  <c r="J45" i="8"/>
  <c r="J43" i="8"/>
  <c r="I43" i="8"/>
  <c r="F44" i="8"/>
  <c r="G44" i="8"/>
  <c r="F45" i="8"/>
  <c r="G45" i="8"/>
  <c r="G43" i="8"/>
  <c r="F43" i="8"/>
  <c r="C44" i="8"/>
  <c r="B44" i="8" s="1"/>
  <c r="D44" i="8"/>
  <c r="C45" i="8"/>
  <c r="B45" i="8" s="1"/>
  <c r="D45" i="8"/>
  <c r="D43" i="8"/>
  <c r="C43" i="8"/>
  <c r="H45" i="8"/>
  <c r="E45" i="8"/>
  <c r="D30" i="8"/>
  <c r="D42" i="8" s="1"/>
  <c r="D27" i="8"/>
  <c r="D39" i="8"/>
  <c r="D36" i="8"/>
  <c r="D33" i="8"/>
  <c r="D24" i="8"/>
  <c r="D21" i="8"/>
  <c r="D18" i="8"/>
  <c r="B18" i="8" s="1"/>
  <c r="D15" i="8"/>
  <c r="D12" i="8"/>
  <c r="D9" i="8"/>
  <c r="H5" i="8"/>
  <c r="H6" i="8"/>
  <c r="E6" i="8"/>
  <c r="E9" i="8"/>
  <c r="H10" i="8"/>
  <c r="H11" i="8"/>
  <c r="B7" i="8"/>
  <c r="E7" i="8"/>
  <c r="H7" i="8"/>
  <c r="B8" i="8"/>
  <c r="E8" i="8"/>
  <c r="H8" i="8"/>
  <c r="C9" i="8"/>
  <c r="F9" i="8"/>
  <c r="G9" i="8"/>
  <c r="I9" i="8"/>
  <c r="J9" i="8"/>
  <c r="B10" i="8"/>
  <c r="E10" i="8"/>
  <c r="B11" i="8"/>
  <c r="E11" i="8"/>
  <c r="C12" i="8"/>
  <c r="F12" i="8"/>
  <c r="G12" i="8"/>
  <c r="I12" i="8"/>
  <c r="J12" i="8"/>
  <c r="B13" i="8"/>
  <c r="E13" i="8"/>
  <c r="H13" i="8"/>
  <c r="B14" i="8"/>
  <c r="E14" i="8"/>
  <c r="H14" i="8"/>
  <c r="C15" i="8"/>
  <c r="F15" i="8"/>
  <c r="G15" i="8"/>
  <c r="I15" i="8"/>
  <c r="J15" i="8"/>
  <c r="B16" i="8"/>
  <c r="E16" i="8"/>
  <c r="H16" i="8"/>
  <c r="B17" i="8"/>
  <c r="E17" i="8"/>
  <c r="H17" i="8"/>
  <c r="C18" i="8"/>
  <c r="F18" i="8"/>
  <c r="G18" i="8"/>
  <c r="I18" i="8"/>
  <c r="J18" i="8"/>
  <c r="B19" i="8"/>
  <c r="E19" i="8"/>
  <c r="H19" i="8"/>
  <c r="B20" i="8"/>
  <c r="E20" i="8"/>
  <c r="H20" i="8"/>
  <c r="C21" i="8"/>
  <c r="F21" i="8"/>
  <c r="G21" i="8"/>
  <c r="I21" i="8"/>
  <c r="J21" i="8"/>
  <c r="B22" i="8"/>
  <c r="E22" i="8"/>
  <c r="H22" i="8"/>
  <c r="B23" i="8"/>
  <c r="E23" i="8"/>
  <c r="H23" i="8"/>
  <c r="C24" i="8"/>
  <c r="F24" i="8"/>
  <c r="G24" i="8"/>
  <c r="I24" i="8"/>
  <c r="J24" i="8"/>
  <c r="B25" i="8"/>
  <c r="E25" i="8"/>
  <c r="H25" i="8"/>
  <c r="B26" i="8"/>
  <c r="E26" i="8"/>
  <c r="H26" i="8"/>
  <c r="C27" i="8"/>
  <c r="F27" i="8"/>
  <c r="G27" i="8"/>
  <c r="I27" i="8"/>
  <c r="J27" i="8"/>
  <c r="B28" i="8"/>
  <c r="E28" i="8"/>
  <c r="H28" i="8"/>
  <c r="B29" i="8"/>
  <c r="E29" i="8"/>
  <c r="H29" i="8"/>
  <c r="C30" i="8"/>
  <c r="F30" i="8"/>
  <c r="G30" i="8"/>
  <c r="I30" i="8"/>
  <c r="J30" i="8"/>
  <c r="B31" i="8"/>
  <c r="E31" i="8"/>
  <c r="H31" i="8"/>
  <c r="B32" i="8"/>
  <c r="E32" i="8"/>
  <c r="H32" i="8"/>
  <c r="C33" i="8"/>
  <c r="F33" i="8"/>
  <c r="G33" i="8"/>
  <c r="E33" i="8" s="1"/>
  <c r="I33" i="8"/>
  <c r="J33" i="8"/>
  <c r="B34" i="8"/>
  <c r="E34" i="8"/>
  <c r="H34" i="8"/>
  <c r="B35" i="8"/>
  <c r="E35" i="8"/>
  <c r="H35" i="8"/>
  <c r="C36" i="8"/>
  <c r="F36" i="8"/>
  <c r="G36" i="8"/>
  <c r="I36" i="8"/>
  <c r="J36" i="8"/>
  <c r="B37" i="8"/>
  <c r="E37" i="8"/>
  <c r="H37" i="8"/>
  <c r="B38" i="8"/>
  <c r="E38" i="8"/>
  <c r="H38" i="8"/>
  <c r="C39" i="8"/>
  <c r="F39" i="8"/>
  <c r="G39" i="8"/>
  <c r="I39" i="8"/>
  <c r="J39" i="8"/>
  <c r="C6" i="8"/>
  <c r="J6" i="8"/>
  <c r="I6" i="8"/>
  <c r="G6" i="8"/>
  <c r="F6" i="8"/>
  <c r="D6" i="8"/>
  <c r="H4" i="8"/>
  <c r="E5" i="8"/>
  <c r="E4" i="8"/>
  <c r="B5" i="8"/>
  <c r="B4" i="8"/>
  <c r="J41" i="8"/>
  <c r="I41" i="8"/>
  <c r="G41" i="8"/>
  <c r="F41" i="8"/>
  <c r="D41" i="8"/>
  <c r="C41" i="8"/>
  <c r="J40" i="8"/>
  <c r="I40" i="8"/>
  <c r="G40" i="8"/>
  <c r="F40" i="8"/>
  <c r="D40" i="8"/>
  <c r="C40" i="8"/>
  <c r="K22" i="9"/>
  <c r="K12" i="9"/>
  <c r="K20" i="9"/>
  <c r="AU18" i="9"/>
  <c r="K18" i="9" s="1"/>
  <c r="K10" i="9"/>
  <c r="AU8" i="9"/>
  <c r="K8" i="9" s="1"/>
  <c r="H23" i="2"/>
  <c r="E23" i="2"/>
  <c r="I21" i="2"/>
  <c r="K21" i="2" s="1"/>
  <c r="J23" i="2"/>
  <c r="I23" i="2"/>
  <c r="K23" i="2" s="1"/>
  <c r="J21" i="2"/>
  <c r="H21" i="2"/>
  <c r="E21" i="2"/>
  <c r="J19" i="2"/>
  <c r="I19" i="2"/>
  <c r="K19" i="2" s="1"/>
  <c r="H19" i="2"/>
  <c r="E19" i="2"/>
  <c r="E51" i="2"/>
  <c r="D51" i="2"/>
  <c r="H43" i="8" l="1"/>
  <c r="E44" i="8"/>
  <c r="E43" i="8"/>
  <c r="B43" i="8"/>
  <c r="H24" i="8"/>
  <c r="H12" i="8"/>
  <c r="E30" i="8"/>
  <c r="E21" i="8"/>
  <c r="I42" i="8"/>
  <c r="H27" i="8"/>
  <c r="H36" i="8"/>
  <c r="B33" i="8"/>
  <c r="B21" i="8"/>
  <c r="H18" i="8"/>
  <c r="B9" i="8"/>
  <c r="H39" i="8"/>
  <c r="B36" i="8"/>
  <c r="H33" i="8"/>
  <c r="B30" i="8"/>
  <c r="E18" i="8"/>
  <c r="H41" i="8"/>
  <c r="B24" i="8"/>
  <c r="H9" i="8"/>
  <c r="E27" i="8"/>
  <c r="H21" i="8"/>
  <c r="B39" i="8"/>
  <c r="E12" i="8"/>
  <c r="B41" i="8"/>
  <c r="E36" i="8"/>
  <c r="B27" i="8"/>
  <c r="E15" i="8"/>
  <c r="H15" i="8"/>
  <c r="G42" i="8"/>
  <c r="E41" i="8"/>
  <c r="B12" i="8"/>
  <c r="E24" i="8"/>
  <c r="H30" i="8"/>
  <c r="E39" i="8"/>
  <c r="B15" i="8"/>
  <c r="H40" i="8"/>
  <c r="F42" i="8"/>
  <c r="E40" i="8"/>
  <c r="B6" i="8"/>
  <c r="J42" i="8"/>
  <c r="C42" i="8"/>
  <c r="B40" i="8"/>
  <c r="E53" i="2"/>
  <c r="D53" i="2"/>
  <c r="E42" i="8" l="1"/>
  <c r="B42" i="8"/>
  <c r="H42" i="8"/>
</calcChain>
</file>

<file path=xl/sharedStrings.xml><?xml version="1.0" encoding="utf-8"?>
<sst xmlns="http://schemas.openxmlformats.org/spreadsheetml/2006/main" count="179" uniqueCount="138">
  <si>
    <t xml:space="preserve">   フェリー（再掲）</t>
  </si>
  <si>
    <t>総　数</t>
    <rPh sb="0" eb="1">
      <t>フサ</t>
    </rPh>
    <rPh sb="2" eb="3">
      <t>カズ</t>
    </rPh>
    <phoneticPr fontId="6"/>
  </si>
  <si>
    <t>配　　置</t>
    <rPh sb="0" eb="1">
      <t>クバ</t>
    </rPh>
    <rPh sb="3" eb="4">
      <t>オキ</t>
    </rPh>
    <phoneticPr fontId="6"/>
  </si>
  <si>
    <t>(降　客）</t>
    <rPh sb="1" eb="2">
      <t>タカシ</t>
    </rPh>
    <rPh sb="3" eb="4">
      <t>キャク</t>
    </rPh>
    <phoneticPr fontId="6"/>
  </si>
  <si>
    <t>(乗　客）</t>
    <rPh sb="1" eb="2">
      <t>ジョウ</t>
    </rPh>
    <rPh sb="3" eb="4">
      <t>キャク</t>
    </rPh>
    <phoneticPr fontId="6"/>
  </si>
  <si>
    <t>新尾道大橋</t>
    <rPh sb="0" eb="1">
      <t>シン</t>
    </rPh>
    <rPh sb="1" eb="3">
      <t>オノミチ</t>
    </rPh>
    <rPh sb="3" eb="5">
      <t>オオハシ</t>
    </rPh>
    <phoneticPr fontId="6"/>
  </si>
  <si>
    <t>来島海峡大橋</t>
    <rPh sb="0" eb="2">
      <t>クルシマ</t>
    </rPh>
    <rPh sb="2" eb="4">
      <t>カイキョウ</t>
    </rPh>
    <rPh sb="4" eb="6">
      <t>オオハシ</t>
    </rPh>
    <phoneticPr fontId="6"/>
  </si>
  <si>
    <t>伯方大島大橋</t>
    <rPh sb="0" eb="2">
      <t>ハカタ</t>
    </rPh>
    <rPh sb="2" eb="4">
      <t>オオシマ</t>
    </rPh>
    <rPh sb="4" eb="6">
      <t>オオハシ</t>
    </rPh>
    <phoneticPr fontId="6"/>
  </si>
  <si>
    <t>因島大橋</t>
    <rPh sb="0" eb="2">
      <t>インノシマ</t>
    </rPh>
    <rPh sb="2" eb="4">
      <t>オオハシ</t>
    </rPh>
    <phoneticPr fontId="6"/>
  </si>
  <si>
    <t>生口橋</t>
    <rPh sb="0" eb="1">
      <t>イ</t>
    </rPh>
    <rPh sb="1" eb="2">
      <t>クチ</t>
    </rPh>
    <rPh sb="2" eb="3">
      <t>ハシ</t>
    </rPh>
    <phoneticPr fontId="6"/>
  </si>
  <si>
    <t>多々羅大橋</t>
    <rPh sb="0" eb="2">
      <t>タタ</t>
    </rPh>
    <rPh sb="2" eb="3">
      <t>ラ</t>
    </rPh>
    <rPh sb="3" eb="5">
      <t>オオハシ</t>
    </rPh>
    <phoneticPr fontId="6"/>
  </si>
  <si>
    <t>大三島橋</t>
    <rPh sb="0" eb="3">
      <t>オオミシマ</t>
    </rPh>
    <rPh sb="3" eb="4">
      <t>ハシ</t>
    </rPh>
    <phoneticPr fontId="6"/>
  </si>
  <si>
    <t>輸    移    出</t>
    <phoneticPr fontId="2"/>
  </si>
  <si>
    <t>輸    移    入</t>
    <phoneticPr fontId="2"/>
  </si>
  <si>
    <t>総         数</t>
    <phoneticPr fontId="2"/>
  </si>
  <si>
    <t>外 貿</t>
    <phoneticPr fontId="2"/>
  </si>
  <si>
    <t>内 貿</t>
    <phoneticPr fontId="2"/>
  </si>
  <si>
    <t>小 計</t>
    <phoneticPr fontId="2"/>
  </si>
  <si>
    <t>合 計</t>
    <phoneticPr fontId="2"/>
  </si>
  <si>
    <t>総      数</t>
    <phoneticPr fontId="2"/>
  </si>
  <si>
    <t>外      航</t>
    <phoneticPr fontId="2"/>
  </si>
  <si>
    <t>内      航</t>
    <phoneticPr fontId="2"/>
  </si>
  <si>
    <t>隻</t>
    <phoneticPr fontId="2"/>
  </si>
  <si>
    <t>表目次</t>
    <rPh sb="0" eb="1">
      <t>ヒョウ</t>
    </rPh>
    <rPh sb="1" eb="3">
      <t>モクジ</t>
    </rPh>
    <phoneticPr fontId="6"/>
  </si>
  <si>
    <t>10　運　　　輸</t>
    <rPh sb="3" eb="4">
      <t>ウン</t>
    </rPh>
    <rPh sb="7" eb="8">
      <t>ユ</t>
    </rPh>
    <phoneticPr fontId="6"/>
  </si>
  <si>
    <t>総数</t>
    <rPh sb="0" eb="2">
      <t>ソウスウ</t>
    </rPh>
    <phoneticPr fontId="2"/>
  </si>
  <si>
    <t>普通車</t>
    <rPh sb="0" eb="3">
      <t>フツウシャ</t>
    </rPh>
    <phoneticPr fontId="2"/>
  </si>
  <si>
    <t>小型車</t>
    <rPh sb="0" eb="3">
      <t>コガタシャ</t>
    </rPh>
    <phoneticPr fontId="2"/>
  </si>
  <si>
    <t>被けん引車</t>
    <rPh sb="0" eb="1">
      <t>ヒ</t>
    </rPh>
    <rPh sb="3" eb="4">
      <t>イン</t>
    </rPh>
    <rPh sb="4" eb="5">
      <t>シャ</t>
    </rPh>
    <phoneticPr fontId="2"/>
  </si>
  <si>
    <t>軽自動車(四輪)</t>
    <rPh sb="0" eb="4">
      <t>ケイジドウシャ</t>
    </rPh>
    <rPh sb="5" eb="7">
      <t>４リン</t>
    </rPh>
    <phoneticPr fontId="2"/>
  </si>
  <si>
    <t>軽自動車(三輪)</t>
    <rPh sb="0" eb="4">
      <t>ケイジドウシャ</t>
    </rPh>
    <rPh sb="5" eb="7">
      <t>３リン</t>
    </rPh>
    <phoneticPr fontId="2"/>
  </si>
  <si>
    <t>計</t>
    <rPh sb="0" eb="1">
      <t>ケイ</t>
    </rPh>
    <phoneticPr fontId="2"/>
  </si>
  <si>
    <t>軽四輪車</t>
    <rPh sb="0" eb="1">
      <t>ケイ</t>
    </rPh>
    <rPh sb="1" eb="3">
      <t>４リン</t>
    </rPh>
    <rPh sb="3" eb="4">
      <t>シャ</t>
    </rPh>
    <phoneticPr fontId="2"/>
  </si>
  <si>
    <t>特種車</t>
    <rPh sb="0" eb="2">
      <t>トクシュ</t>
    </rPh>
    <rPh sb="2" eb="3">
      <t>シャ</t>
    </rPh>
    <phoneticPr fontId="2"/>
  </si>
  <si>
    <t>大型特殊車</t>
    <rPh sb="0" eb="2">
      <t>オオガタ</t>
    </rPh>
    <rPh sb="2" eb="4">
      <t>トクシュ</t>
    </rPh>
    <rPh sb="4" eb="5">
      <t>シャ</t>
    </rPh>
    <phoneticPr fontId="2"/>
  </si>
  <si>
    <t>小型車</t>
    <rPh sb="0" eb="2">
      <t>コガタ</t>
    </rPh>
    <rPh sb="2" eb="3">
      <t>シャ</t>
    </rPh>
    <phoneticPr fontId="2"/>
  </si>
  <si>
    <t>軽二輪車</t>
    <rPh sb="0" eb="1">
      <t>ケイ</t>
    </rPh>
    <rPh sb="1" eb="3">
      <t>２リン</t>
    </rPh>
    <rPh sb="3" eb="4">
      <t>シャ</t>
    </rPh>
    <phoneticPr fontId="2"/>
  </si>
  <si>
    <t>資料：本州四国連絡高速道路(株)</t>
    <rPh sb="0" eb="2">
      <t>シリョウ</t>
    </rPh>
    <rPh sb="3" eb="5">
      <t>ホンシュウ</t>
    </rPh>
    <rPh sb="5" eb="7">
      <t>シコク</t>
    </rPh>
    <rPh sb="7" eb="9">
      <t>レンラク</t>
    </rPh>
    <rPh sb="9" eb="11">
      <t>コウソク</t>
    </rPh>
    <rPh sb="11" eb="13">
      <t>ドウロ</t>
    </rPh>
    <rPh sb="14" eb="15">
      <t>カブ</t>
    </rPh>
    <phoneticPr fontId="6"/>
  </si>
  <si>
    <t xml:space="preserve">   注）　重要港湾…国際海上輸送網又は国内海上輸送網の拠点となる港湾その他の国の利害に重大な関係を</t>
    <phoneticPr fontId="6"/>
  </si>
  <si>
    <t xml:space="preserve">         　　　　　有する港湾で政令で定めるもの（港湾法第２条第２項）</t>
    <phoneticPr fontId="6"/>
  </si>
  <si>
    <t xml:space="preserve"> ◎ 下記の項目をクリックしてください。</t>
    <rPh sb="3" eb="5">
      <t>カキ</t>
    </rPh>
    <rPh sb="6" eb="8">
      <t>コウモク</t>
    </rPh>
    <phoneticPr fontId="6"/>
  </si>
  <si>
    <t>総排気量　 50cc以下</t>
    <rPh sb="0" eb="4">
      <t>ソウハイキリョウ</t>
    </rPh>
    <rPh sb="10" eb="12">
      <t>イカ</t>
    </rPh>
    <phoneticPr fontId="2"/>
  </si>
  <si>
    <t>総排気量　 90cc以下</t>
    <rPh sb="0" eb="4">
      <t>ソウハイキリョウ</t>
    </rPh>
    <rPh sb="10" eb="12">
      <t>イカ</t>
    </rPh>
    <phoneticPr fontId="2"/>
  </si>
  <si>
    <t>総排気量 125cc以下</t>
    <rPh sb="0" eb="4">
      <t>ソウハイキリョウ</t>
    </rPh>
    <rPh sb="10" eb="12">
      <t>イカ</t>
    </rPh>
    <phoneticPr fontId="2"/>
  </si>
  <si>
    <t>ミニカー</t>
    <phoneticPr fontId="2"/>
  </si>
  <si>
    <t>農耕用</t>
    <phoneticPr fontId="2"/>
  </si>
  <si>
    <t>その他</t>
    <phoneticPr fontId="2"/>
  </si>
  <si>
    <t>用途別・車種別</t>
    <rPh sb="0" eb="2">
      <t>ヨウト</t>
    </rPh>
    <rPh sb="2" eb="3">
      <t>ベツ</t>
    </rPh>
    <rPh sb="4" eb="7">
      <t>シャシュベツ</t>
    </rPh>
    <phoneticPr fontId="2"/>
  </si>
  <si>
    <t>貨物用</t>
    <rPh sb="0" eb="2">
      <t>カモツ</t>
    </rPh>
    <rPh sb="2" eb="3">
      <t>ヨウ</t>
    </rPh>
    <phoneticPr fontId="2"/>
  </si>
  <si>
    <t>乗合用</t>
    <rPh sb="0" eb="2">
      <t>ノリアイ</t>
    </rPh>
    <rPh sb="2" eb="3">
      <t>ヨウ</t>
    </rPh>
    <phoneticPr fontId="2"/>
  </si>
  <si>
    <t>乗用</t>
    <rPh sb="0" eb="2">
      <t>ジョウヨウ</t>
    </rPh>
    <phoneticPr fontId="2"/>
  </si>
  <si>
    <t>特種(殊)用途用</t>
    <rPh sb="0" eb="2">
      <t>トクシュ</t>
    </rPh>
    <rPh sb="3" eb="4">
      <t>コト</t>
    </rPh>
    <rPh sb="5" eb="7">
      <t>ヨウト</t>
    </rPh>
    <rPh sb="7" eb="8">
      <t>ヨウ</t>
    </rPh>
    <phoneticPr fontId="2"/>
  </si>
  <si>
    <t>二輪車</t>
    <rPh sb="0" eb="3">
      <t>ニリンシャ</t>
    </rPh>
    <phoneticPr fontId="2"/>
  </si>
  <si>
    <t xml:space="preserve">   資料：市民税課　</t>
    <rPh sb="6" eb="9">
      <t>シミンゼイ</t>
    </rPh>
    <rPh sb="9" eb="10">
      <t>カ</t>
    </rPh>
    <phoneticPr fontId="2"/>
  </si>
  <si>
    <t xml:space="preserve">     　  非課税分を含む。</t>
    <rPh sb="8" eb="11">
      <t>ヒカゼイ</t>
    </rPh>
    <rPh sb="11" eb="12">
      <t>ブン</t>
    </rPh>
    <rPh sb="13" eb="14">
      <t>フク</t>
    </rPh>
    <phoneticPr fontId="6"/>
  </si>
  <si>
    <t>今治
～
土生</t>
    <phoneticPr fontId="6"/>
  </si>
  <si>
    <t>今治
～
下田水</t>
    <phoneticPr fontId="6"/>
  </si>
  <si>
    <t>今治
～
岡村</t>
    <phoneticPr fontId="6"/>
  </si>
  <si>
    <t>今治
～
その他</t>
    <phoneticPr fontId="6"/>
  </si>
  <si>
    <t>第10-２表　　今治港貨物輸移出入量（重要港湾）</t>
    <rPh sb="0" eb="1">
      <t>ダイ</t>
    </rPh>
    <rPh sb="5" eb="6">
      <t>ヒョウ</t>
    </rPh>
    <rPh sb="8" eb="10">
      <t>イマバリ</t>
    </rPh>
    <rPh sb="10" eb="11">
      <t>ミナト</t>
    </rPh>
    <rPh sb="11" eb="13">
      <t>カモツ</t>
    </rPh>
    <rPh sb="13" eb="14">
      <t>ユ</t>
    </rPh>
    <rPh sb="14" eb="16">
      <t>イシュツ</t>
    </rPh>
    <rPh sb="16" eb="17">
      <t>ニュウ</t>
    </rPh>
    <rPh sb="17" eb="18">
      <t>リョウ</t>
    </rPh>
    <rPh sb="19" eb="20">
      <t>シゲ</t>
    </rPh>
    <rPh sb="20" eb="21">
      <t>ヨウ</t>
    </rPh>
    <rPh sb="21" eb="23">
      <t>コウワン</t>
    </rPh>
    <phoneticPr fontId="6"/>
  </si>
  <si>
    <t>第10-２表　　今治港貨物輸移出入量（重要港湾）</t>
    <rPh sb="0" eb="1">
      <t>ダイ</t>
    </rPh>
    <rPh sb="5" eb="6">
      <t>ヒョウ</t>
    </rPh>
    <rPh sb="19" eb="21">
      <t>ジュウヨウ</t>
    </rPh>
    <rPh sb="21" eb="23">
      <t>コウワン</t>
    </rPh>
    <phoneticPr fontId="2"/>
  </si>
  <si>
    <t>第10-３表　　今治港入港船舶状況（重要港湾）</t>
    <rPh sb="0" eb="1">
      <t>ダイ</t>
    </rPh>
    <rPh sb="5" eb="6">
      <t>ヒョウ</t>
    </rPh>
    <rPh sb="8" eb="10">
      <t>イマバリ</t>
    </rPh>
    <rPh sb="10" eb="11">
      <t>コウ</t>
    </rPh>
    <rPh sb="11" eb="13">
      <t>ニュウコウ</t>
    </rPh>
    <rPh sb="13" eb="15">
      <t>センパク</t>
    </rPh>
    <rPh sb="15" eb="17">
      <t>ジョウキョウ</t>
    </rPh>
    <rPh sb="18" eb="19">
      <t>シゲ</t>
    </rPh>
    <rPh sb="19" eb="20">
      <t>ヨウ</t>
    </rPh>
    <rPh sb="20" eb="22">
      <t>コウワン</t>
    </rPh>
    <phoneticPr fontId="6"/>
  </si>
  <si>
    <t>第10-４表　　今治港航路別乗降人員(重要港湾）</t>
    <rPh sb="0" eb="1">
      <t>ダイ</t>
    </rPh>
    <rPh sb="5" eb="6">
      <t>ヒョウ</t>
    </rPh>
    <rPh sb="8" eb="10">
      <t>イマバリ</t>
    </rPh>
    <rPh sb="10" eb="11">
      <t>ミナト</t>
    </rPh>
    <rPh sb="11" eb="13">
      <t>コウロ</t>
    </rPh>
    <rPh sb="13" eb="14">
      <t>ベツ</t>
    </rPh>
    <rPh sb="14" eb="16">
      <t>ジョウコウ</t>
    </rPh>
    <rPh sb="16" eb="18">
      <t>ジンイン</t>
    </rPh>
    <rPh sb="19" eb="20">
      <t>シゲ</t>
    </rPh>
    <rPh sb="20" eb="21">
      <t>ヨウ</t>
    </rPh>
    <rPh sb="21" eb="23">
      <t>コウワン</t>
    </rPh>
    <phoneticPr fontId="6"/>
  </si>
  <si>
    <t>第10-５表　　瀬戸内しまなみ海道車両通行量</t>
    <rPh sb="0" eb="1">
      <t>ダイ</t>
    </rPh>
    <rPh sb="5" eb="6">
      <t>ヒョウ</t>
    </rPh>
    <rPh sb="8" eb="11">
      <t>セトウチ</t>
    </rPh>
    <rPh sb="15" eb="17">
      <t>カイドウ</t>
    </rPh>
    <rPh sb="17" eb="19">
      <t>シャリョウ</t>
    </rPh>
    <rPh sb="19" eb="22">
      <t>ツウコウリョウ</t>
    </rPh>
    <phoneticPr fontId="6"/>
  </si>
  <si>
    <t>第10-６表　　自動車保有台数の推移</t>
    <rPh sb="0" eb="1">
      <t>ダイ</t>
    </rPh>
    <rPh sb="5" eb="6">
      <t>ヒョウ</t>
    </rPh>
    <rPh sb="8" eb="11">
      <t>ジドウシャ</t>
    </rPh>
    <rPh sb="11" eb="13">
      <t>ホユウ</t>
    </rPh>
    <rPh sb="13" eb="15">
      <t>ダイスウ</t>
    </rPh>
    <rPh sb="16" eb="18">
      <t>スイイ</t>
    </rPh>
    <phoneticPr fontId="6"/>
  </si>
  <si>
    <t>年間合計</t>
    <rPh sb="0" eb="2">
      <t>ネンカン</t>
    </rPh>
    <rPh sb="2" eb="4">
      <t>ゴウケイ</t>
    </rPh>
    <phoneticPr fontId="2"/>
  </si>
  <si>
    <t>１月</t>
    <rPh sb="1" eb="2">
      <t>ガツ</t>
    </rPh>
    <phoneticPr fontId="2"/>
  </si>
  <si>
    <t>総数</t>
    <rPh sb="0" eb="2">
      <t>ソウスウ</t>
    </rPh>
    <phoneticPr fontId="2"/>
  </si>
  <si>
    <t>第10-１表　　ＪＲ今治駅乗車人員</t>
    <rPh sb="0" eb="1">
      <t>ダイ</t>
    </rPh>
    <rPh sb="5" eb="6">
      <t>ヒョウ</t>
    </rPh>
    <rPh sb="10" eb="12">
      <t>イマバリ</t>
    </rPh>
    <rPh sb="12" eb="13">
      <t>エキ</t>
    </rPh>
    <rPh sb="13" eb="15">
      <t>ジョウシャ</t>
    </rPh>
    <rPh sb="15" eb="17">
      <t>ジンイン</t>
    </rPh>
    <phoneticPr fontId="6"/>
  </si>
  <si>
    <t>第10-３表　　今治港入港船舶状況（重要港湾）</t>
    <rPh sb="0" eb="1">
      <t>ダイ</t>
    </rPh>
    <rPh sb="5" eb="6">
      <t>ヒョウ</t>
    </rPh>
    <rPh sb="18" eb="20">
      <t>ジュウヨウ</t>
    </rPh>
    <rPh sb="20" eb="22">
      <t>コウワン</t>
    </rPh>
    <phoneticPr fontId="2"/>
  </si>
  <si>
    <t>第10-４表　　今治港航路別乗降人員(重要港湾）</t>
    <rPh sb="0" eb="1">
      <t>ダイ</t>
    </rPh>
    <rPh sb="5" eb="6">
      <t>ヒョウ</t>
    </rPh>
    <rPh sb="8" eb="10">
      <t>イマバリ</t>
    </rPh>
    <rPh sb="10" eb="11">
      <t>コウ</t>
    </rPh>
    <rPh sb="11" eb="13">
      <t>コウロ</t>
    </rPh>
    <rPh sb="13" eb="14">
      <t>ベツ</t>
    </rPh>
    <rPh sb="14" eb="16">
      <t>ジョウコウ</t>
    </rPh>
    <rPh sb="16" eb="18">
      <t>ジンイン</t>
    </rPh>
    <rPh sb="19" eb="21">
      <t>ジュウヨウ</t>
    </rPh>
    <rPh sb="21" eb="23">
      <t>コウワン</t>
    </rPh>
    <phoneticPr fontId="2"/>
  </si>
  <si>
    <t>第10-６表　　自動車保有台数の推移</t>
    <rPh sb="8" eb="11">
      <t>ジドウシャ</t>
    </rPh>
    <rPh sb="11" eb="13">
      <t>ホユウ</t>
    </rPh>
    <rPh sb="13" eb="15">
      <t>ダイスウ</t>
    </rPh>
    <rPh sb="16" eb="18">
      <t>スイイ</t>
    </rPh>
    <phoneticPr fontId="2"/>
  </si>
  <si>
    <t>第10-７表　　軽自動車課税台数の推移</t>
    <rPh sb="8" eb="12">
      <t>ケイジドウシャ</t>
    </rPh>
    <rPh sb="12" eb="14">
      <t>カゼイ</t>
    </rPh>
    <rPh sb="14" eb="16">
      <t>ダイスウ</t>
    </rPh>
    <rPh sb="17" eb="19">
      <t>スイイ</t>
    </rPh>
    <phoneticPr fontId="2"/>
  </si>
  <si>
    <t>今治
～
木江</t>
    <rPh sb="5" eb="6">
      <t>キ</t>
    </rPh>
    <rPh sb="6" eb="7">
      <t>エ</t>
    </rPh>
    <phoneticPr fontId="6"/>
  </si>
  <si>
    <t>第10-７表　　軽自動車課税台数の推移</t>
    <rPh sb="0" eb="1">
      <t>ダイ</t>
    </rPh>
    <rPh sb="5" eb="6">
      <t>ヒョウ</t>
    </rPh>
    <rPh sb="12" eb="14">
      <t>カゼイ</t>
    </rPh>
    <phoneticPr fontId="6"/>
  </si>
  <si>
    <r>
      <t xml:space="preserve">( 単位 ： </t>
    </r>
    <r>
      <rPr>
        <sz val="11"/>
        <rFont val="ＤＦ平成ゴシック体W5"/>
        <family val="3"/>
        <charset val="128"/>
      </rPr>
      <t>t</t>
    </r>
    <r>
      <rPr>
        <sz val="12"/>
        <rFont val="ＤＦ平成ゴシック体W5"/>
        <family val="3"/>
        <charset val="128"/>
      </rPr>
      <t xml:space="preserve"> </t>
    </r>
    <r>
      <rPr>
        <sz val="10"/>
        <rFont val="ＤＦ平成ゴシック体W5"/>
        <family val="3"/>
        <charset val="128"/>
      </rPr>
      <t>）</t>
    </r>
    <phoneticPr fontId="2"/>
  </si>
  <si>
    <r>
      <t xml:space="preserve">総 </t>
    </r>
    <r>
      <rPr>
        <sz val="11"/>
        <rFont val="ＤＦ平成ゴシック体W5"/>
        <family val="3"/>
        <charset val="128"/>
      </rPr>
      <t>t</t>
    </r>
    <phoneticPr fontId="2"/>
  </si>
  <si>
    <r>
      <t xml:space="preserve">令和元年
</t>
    </r>
    <r>
      <rPr>
        <sz val="6"/>
        <rFont val="ＤＦ平成ゴシック体W5"/>
        <family val="3"/>
        <charset val="128"/>
      </rPr>
      <t>（平成31年）</t>
    </r>
    <rPh sb="0" eb="2">
      <t>レイワ</t>
    </rPh>
    <rPh sb="2" eb="3">
      <t>ガン</t>
    </rPh>
    <rPh sb="3" eb="4">
      <t>ネン</t>
    </rPh>
    <rPh sb="6" eb="8">
      <t>ヘイセイ</t>
    </rPh>
    <rPh sb="10" eb="11">
      <t>ネン</t>
    </rPh>
    <phoneticPr fontId="6"/>
  </si>
  <si>
    <t xml:space="preserve">   注）  軽自動車税に関する調の賦課期日現在台数  各年度４月１日現在</t>
    <rPh sb="28" eb="30">
      <t>カクネン</t>
    </rPh>
    <rPh sb="30" eb="31">
      <t>ド</t>
    </rPh>
    <rPh sb="32" eb="33">
      <t>ガツ</t>
    </rPh>
    <rPh sb="34" eb="35">
      <t>ヒ</t>
    </rPh>
    <rPh sb="35" eb="37">
      <t>ゲンザイ</t>
    </rPh>
    <phoneticPr fontId="6"/>
  </si>
  <si>
    <t>平成31年</t>
    <rPh sb="0" eb="2">
      <t>ヘイセイ</t>
    </rPh>
    <rPh sb="4" eb="5">
      <t>ネン</t>
    </rPh>
    <phoneticPr fontId="2"/>
  </si>
  <si>
    <t>定期券
利　用</t>
    <rPh sb="0" eb="3">
      <t>テイキケン</t>
    </rPh>
    <rPh sb="4" eb="5">
      <t>トシ</t>
    </rPh>
    <rPh sb="6" eb="7">
      <t>ヨウ</t>
    </rPh>
    <phoneticPr fontId="2"/>
  </si>
  <si>
    <t>その他</t>
    <rPh sb="2" eb="3">
      <t>タ</t>
    </rPh>
    <phoneticPr fontId="2"/>
  </si>
  <si>
    <t xml:space="preserve">   資料：四国運輸局「自動車数の推移」　各年３月31日現在</t>
    <rPh sb="6" eb="8">
      <t>シコク</t>
    </rPh>
    <rPh sb="8" eb="10">
      <t>ウンユ</t>
    </rPh>
    <rPh sb="10" eb="11">
      <t>キョク</t>
    </rPh>
    <rPh sb="12" eb="15">
      <t>ジドウシャ</t>
    </rPh>
    <rPh sb="15" eb="16">
      <t>スウ</t>
    </rPh>
    <rPh sb="17" eb="19">
      <t>スイイ</t>
    </rPh>
    <rPh sb="21" eb="23">
      <t>カクネン</t>
    </rPh>
    <rPh sb="24" eb="25">
      <t>ガツ</t>
    </rPh>
    <rPh sb="27" eb="28">
      <t>ヒ</t>
    </rPh>
    <rPh sb="28" eb="30">
      <t>ゲンザイ</t>
    </rPh>
    <phoneticPr fontId="2"/>
  </si>
  <si>
    <t>令和２年</t>
    <rPh sb="0" eb="1">
      <t>レイ</t>
    </rPh>
    <rPh sb="1" eb="2">
      <t>カズ</t>
    </rPh>
    <rPh sb="3" eb="4">
      <t>ネン</t>
    </rPh>
    <phoneticPr fontId="2"/>
  </si>
  <si>
    <t xml:space="preserve">   資料：港湾漁港課「港湾統計」</t>
    <phoneticPr fontId="2"/>
  </si>
  <si>
    <t xml:space="preserve">   資料：港湾漁港課</t>
    <phoneticPr fontId="2"/>
  </si>
  <si>
    <t>資料：港湾漁港課</t>
    <rPh sb="0" eb="2">
      <t>シリョウ</t>
    </rPh>
    <phoneticPr fontId="6"/>
  </si>
  <si>
    <t>-</t>
    <phoneticPr fontId="6"/>
  </si>
  <si>
    <t xml:space="preserve">   注）令和２年から軽二輪車台数は公表されなくなった。</t>
    <rPh sb="3" eb="4">
      <t>チュウ</t>
    </rPh>
    <rPh sb="5" eb="7">
      <t>レイワ</t>
    </rPh>
    <rPh sb="8" eb="9">
      <t>ネン</t>
    </rPh>
    <rPh sb="11" eb="12">
      <t>ケイ</t>
    </rPh>
    <rPh sb="12" eb="15">
      <t>ニリンシャ</t>
    </rPh>
    <rPh sb="15" eb="17">
      <t>ダイスウ</t>
    </rPh>
    <rPh sb="18" eb="20">
      <t>コウヒョウ</t>
    </rPh>
    <phoneticPr fontId="2"/>
  </si>
  <si>
    <t>令和３年</t>
    <rPh sb="0" eb="1">
      <t>レイ</t>
    </rPh>
    <rPh sb="1" eb="2">
      <t>カズ</t>
    </rPh>
    <rPh sb="3" eb="4">
      <t>ネン</t>
    </rPh>
    <phoneticPr fontId="2"/>
  </si>
  <si>
    <t>令和元年度</t>
    <rPh sb="0" eb="2">
      <t>レイワ</t>
    </rPh>
    <rPh sb="2" eb="3">
      <t>ガン</t>
    </rPh>
    <rPh sb="3" eb="5">
      <t>ネンド</t>
    </rPh>
    <phoneticPr fontId="27"/>
  </si>
  <si>
    <t>令和 5年</t>
    <rPh sb="0" eb="2">
      <t>レイワ</t>
    </rPh>
    <rPh sb="4" eb="5">
      <t>ネン</t>
    </rPh>
    <phoneticPr fontId="2"/>
  </si>
  <si>
    <t>　５</t>
    <phoneticPr fontId="6"/>
  </si>
  <si>
    <t xml:space="preserve">  ５</t>
    <phoneticPr fontId="6"/>
  </si>
  <si>
    <t xml:space="preserve">   ５</t>
    <phoneticPr fontId="6"/>
  </si>
  <si>
    <t>令和 ５年度</t>
    <rPh sb="0" eb="2">
      <t>レイワ</t>
    </rPh>
    <rPh sb="4" eb="5">
      <t>ネン</t>
    </rPh>
    <rPh sb="5" eb="6">
      <t>ド</t>
    </rPh>
    <phoneticPr fontId="2"/>
  </si>
  <si>
    <t>令和４年</t>
    <rPh sb="0" eb="1">
      <t>レイ</t>
    </rPh>
    <rPh sb="1" eb="2">
      <t>カズ</t>
    </rPh>
    <rPh sb="3" eb="4">
      <t>ネン</t>
    </rPh>
    <phoneticPr fontId="2"/>
  </si>
  <si>
    <t>-</t>
    <phoneticPr fontId="6"/>
  </si>
  <si>
    <t>令和 6年</t>
    <rPh sb="0" eb="2">
      <t>レイワ</t>
    </rPh>
    <rPh sb="4" eb="5">
      <t>ネン</t>
    </rPh>
    <phoneticPr fontId="2"/>
  </si>
  <si>
    <r>
      <t>平成</t>
    </r>
    <r>
      <rPr>
        <sz val="10"/>
        <rFont val="游ゴシック"/>
        <family val="3"/>
        <charset val="128"/>
      </rPr>
      <t>29</t>
    </r>
    <r>
      <rPr>
        <sz val="10"/>
        <rFont val="ＤＦ平成ゴシック体W5"/>
        <family val="3"/>
        <charset val="128"/>
      </rPr>
      <t>年</t>
    </r>
    <rPh sb="0" eb="2">
      <t>ヘイセイ</t>
    </rPh>
    <rPh sb="4" eb="5">
      <t>ネン</t>
    </rPh>
    <phoneticPr fontId="6"/>
  </si>
  <si>
    <r>
      <t>　</t>
    </r>
    <r>
      <rPr>
        <sz val="10"/>
        <rFont val="游ゴシック"/>
        <family val="3"/>
        <charset val="128"/>
      </rPr>
      <t>30</t>
    </r>
    <phoneticPr fontId="6"/>
  </si>
  <si>
    <t>　６</t>
    <phoneticPr fontId="6"/>
  </si>
  <si>
    <t>　３</t>
    <phoneticPr fontId="6"/>
  </si>
  <si>
    <r>
      <t>令和</t>
    </r>
    <r>
      <rPr>
        <sz val="10"/>
        <rFont val="游ゴシック"/>
        <family val="3"/>
        <charset val="128"/>
      </rPr>
      <t xml:space="preserve"> ２ </t>
    </r>
    <r>
      <rPr>
        <sz val="10"/>
        <rFont val="ＤＦ平成ゴシック体W5"/>
        <family val="3"/>
        <charset val="128"/>
      </rPr>
      <t>年</t>
    </r>
    <rPh sb="0" eb="2">
      <t>レイワ</t>
    </rPh>
    <rPh sb="5" eb="6">
      <t>ネン</t>
    </rPh>
    <phoneticPr fontId="6"/>
  </si>
  <si>
    <t>　４</t>
    <phoneticPr fontId="6"/>
  </si>
  <si>
    <r>
      <t>平成2</t>
    </r>
    <r>
      <rPr>
        <sz val="10"/>
        <rFont val="ＭＳ Ｐゴシック"/>
        <family val="3"/>
        <charset val="128"/>
      </rPr>
      <t>9</t>
    </r>
    <r>
      <rPr>
        <sz val="10"/>
        <rFont val="ＤＦ平成ゴシック体W5"/>
        <family val="3"/>
        <charset val="128"/>
      </rPr>
      <t>年</t>
    </r>
    <rPh sb="0" eb="2">
      <t>ヘイセイ</t>
    </rPh>
    <rPh sb="4" eb="5">
      <t>ネン</t>
    </rPh>
    <phoneticPr fontId="6"/>
  </si>
  <si>
    <r>
      <t xml:space="preserve">  </t>
    </r>
    <r>
      <rPr>
        <sz val="10"/>
        <rFont val="ＭＳ Ｐゴシック"/>
        <family val="3"/>
        <charset val="128"/>
      </rPr>
      <t>30</t>
    </r>
    <phoneticPr fontId="6"/>
  </si>
  <si>
    <r>
      <t>令和 ２</t>
    </r>
    <r>
      <rPr>
        <sz val="10"/>
        <rFont val="游ゴシック"/>
        <family val="3"/>
        <charset val="128"/>
      </rPr>
      <t xml:space="preserve"> </t>
    </r>
    <r>
      <rPr>
        <sz val="10"/>
        <rFont val="ＤＦ平成ゴシック体W5"/>
        <family val="3"/>
        <charset val="128"/>
      </rPr>
      <t>年</t>
    </r>
    <rPh sb="0" eb="2">
      <t>レイワ</t>
    </rPh>
    <rPh sb="5" eb="6">
      <t>ネン</t>
    </rPh>
    <phoneticPr fontId="6"/>
  </si>
  <si>
    <t xml:space="preserve">  ３</t>
    <phoneticPr fontId="6"/>
  </si>
  <si>
    <t xml:space="preserve">  ４</t>
    <phoneticPr fontId="6"/>
  </si>
  <si>
    <t xml:space="preserve">  ６</t>
    <phoneticPr fontId="6"/>
  </si>
  <si>
    <t>令和 ３年</t>
    <rPh sb="0" eb="2">
      <t>レイワ</t>
    </rPh>
    <rPh sb="4" eb="5">
      <t>ネン</t>
    </rPh>
    <phoneticPr fontId="6"/>
  </si>
  <si>
    <t xml:space="preserve">   ４</t>
    <phoneticPr fontId="6"/>
  </si>
  <si>
    <t xml:space="preserve">   ６</t>
    <phoneticPr fontId="6"/>
  </si>
  <si>
    <t>令和 ２年度</t>
    <rPh sb="0" eb="2">
      <t>レイワ</t>
    </rPh>
    <rPh sb="4" eb="5">
      <t>ネン</t>
    </rPh>
    <rPh sb="5" eb="6">
      <t>ド</t>
    </rPh>
    <phoneticPr fontId="27"/>
  </si>
  <si>
    <t>令和 ３年度</t>
    <rPh sb="0" eb="2">
      <t>レイワ</t>
    </rPh>
    <rPh sb="4" eb="5">
      <t>ネン</t>
    </rPh>
    <rPh sb="5" eb="6">
      <t>ド</t>
    </rPh>
    <phoneticPr fontId="27"/>
  </si>
  <si>
    <t>令和 ４年度</t>
    <rPh sb="0" eb="2">
      <t>レイワ</t>
    </rPh>
    <rPh sb="4" eb="5">
      <t>ネン</t>
    </rPh>
    <rPh sb="5" eb="6">
      <t>ド</t>
    </rPh>
    <phoneticPr fontId="2"/>
  </si>
  <si>
    <t>令和 ６年度</t>
    <rPh sb="0" eb="2">
      <t>レイワ</t>
    </rPh>
    <rPh sb="4" eb="5">
      <t>ネン</t>
    </rPh>
    <rPh sb="5" eb="6">
      <t>ド</t>
    </rPh>
    <phoneticPr fontId="2"/>
  </si>
  <si>
    <t>原動機付自転車</t>
    <rPh sb="0" eb="3">
      <t>ゲンドウキ</t>
    </rPh>
    <rPh sb="3" eb="4">
      <t>ツ</t>
    </rPh>
    <rPh sb="4" eb="7">
      <t>ジテンシャ</t>
    </rPh>
    <phoneticPr fontId="2"/>
  </si>
  <si>
    <t>小型特殊
自動車</t>
    <rPh sb="0" eb="2">
      <t>コガタ</t>
    </rPh>
    <rPh sb="2" eb="4">
      <t>トクシュ</t>
    </rPh>
    <rPh sb="5" eb="8">
      <t>ジドウシャ</t>
    </rPh>
    <phoneticPr fontId="2"/>
  </si>
  <si>
    <t>特定小型</t>
    <rPh sb="0" eb="2">
      <t>トクテイ</t>
    </rPh>
    <rPh sb="2" eb="4">
      <t>コガタ</t>
    </rPh>
    <phoneticPr fontId="6"/>
  </si>
  <si>
    <t>令和５年</t>
    <rPh sb="0" eb="1">
      <t>レイ</t>
    </rPh>
    <rPh sb="1" eb="2">
      <t>カズ</t>
    </rPh>
    <rPh sb="3" eb="4">
      <t>ネン</t>
    </rPh>
    <phoneticPr fontId="2"/>
  </si>
  <si>
    <t>資料：四国旅客鉄道株式会社</t>
    <rPh sb="0" eb="2">
      <t>シリョウ</t>
    </rPh>
    <rPh sb="3" eb="5">
      <t>シコク</t>
    </rPh>
    <rPh sb="5" eb="7">
      <t>リョカク</t>
    </rPh>
    <rPh sb="7" eb="9">
      <t>テツドウ</t>
    </rPh>
    <rPh sb="9" eb="11">
      <t>カブシキ</t>
    </rPh>
    <rPh sb="11" eb="13">
      <t>カイシャ</t>
    </rPh>
    <phoneticPr fontId="2"/>
  </si>
  <si>
    <t>２月</t>
  </si>
  <si>
    <t>３月</t>
  </si>
  <si>
    <t>４月</t>
  </si>
  <si>
    <t>５月</t>
  </si>
  <si>
    <t>６月</t>
  </si>
  <si>
    <t>７月</t>
  </si>
  <si>
    <t>８月</t>
  </si>
  <si>
    <t>９月</t>
  </si>
  <si>
    <t>１０月</t>
  </si>
  <si>
    <t>１１月</t>
  </si>
  <si>
    <t>１２月</t>
  </si>
  <si>
    <t>区分
上段：乗車
中段：降車
下段：月計</t>
    <rPh sb="0" eb="1">
      <t>ク</t>
    </rPh>
    <rPh sb="1" eb="2">
      <t>ブン</t>
    </rPh>
    <rPh sb="3" eb="4">
      <t>ジョウ</t>
    </rPh>
    <rPh sb="4" eb="5">
      <t>ダン</t>
    </rPh>
    <rPh sb="6" eb="8">
      <t>ジョウシャ</t>
    </rPh>
    <rPh sb="9" eb="11">
      <t>チュウダン</t>
    </rPh>
    <rPh sb="12" eb="14">
      <t>コウシャ</t>
    </rPh>
    <rPh sb="15" eb="17">
      <t>カダン</t>
    </rPh>
    <rPh sb="18" eb="19">
      <t>ツキ</t>
    </rPh>
    <rPh sb="19" eb="20">
      <t>ケイ</t>
    </rPh>
    <phoneticPr fontId="2"/>
  </si>
  <si>
    <t>1日当り人員</t>
    <rPh sb="1" eb="2">
      <t>ヒ</t>
    </rPh>
    <rPh sb="2" eb="3">
      <t>アタ</t>
    </rPh>
    <rPh sb="4" eb="6">
      <t>ジンイン</t>
    </rPh>
    <phoneticPr fontId="2"/>
  </si>
  <si>
    <t>第10-１表　　ＪＲ今治駅乗降人員</t>
    <rPh sb="10" eb="13">
      <t>イマバリエキ</t>
    </rPh>
    <rPh sb="13" eb="15">
      <t>ジョウコウ</t>
    </rPh>
    <rPh sb="15" eb="17">
      <t>ジンイン</t>
    </rPh>
    <phoneticPr fontId="2"/>
  </si>
  <si>
    <t>令和 7年</t>
    <rPh sb="0" eb="2">
      <t>レイワ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</si>
</sst>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35">
    <font>
      <sz val="12"/>
      <name val="ＭＳ ゴシック"/>
      <family val="3"/>
      <charset val="128"/>
    </font>
    <font>
      <sz val="12"/>
      <name val="ＭＳ ゴシック"/>
      <family val="3"/>
      <charset val="128"/>
    </font>
    <font>
      <sz val="6"/>
      <name val="ＭＳ Ｐゴシック"/>
      <family val="3"/>
      <charset val="128"/>
    </font>
    <font>
      <sz val="16"/>
      <name val="ＤＦ平成ゴシック体W5"/>
      <family val="3"/>
      <charset val="128"/>
    </font>
    <font>
      <sz val="10"/>
      <name val="ＤＦ平成ゴシック体W5"/>
      <family val="3"/>
      <charset val="128"/>
    </font>
    <font>
      <sz val="9"/>
      <name val="ＤＦ平成ゴシック体W5"/>
      <family val="3"/>
      <charset val="128"/>
    </font>
    <font>
      <sz val="6"/>
      <name val="ＭＳ ゴシック"/>
      <family val="3"/>
      <charset val="128"/>
    </font>
    <font>
      <sz val="11"/>
      <name val="ＭＳ Ｐゴシック"/>
      <family val="3"/>
      <charset val="128"/>
    </font>
    <font>
      <sz val="28"/>
      <name val="HGPｺﾞｼｯｸE"/>
      <family val="3"/>
      <charset val="128"/>
    </font>
    <font>
      <sz val="16"/>
      <name val="HGPｺﾞｼｯｸE"/>
      <family val="3"/>
      <charset val="128"/>
    </font>
    <font>
      <sz val="16"/>
      <name val="HGP明朝E"/>
      <family val="1"/>
      <charset val="128"/>
    </font>
    <font>
      <sz val="30"/>
      <name val="ＭＳ ゴシック"/>
      <family val="3"/>
      <charset val="128"/>
    </font>
    <font>
      <sz val="28"/>
      <name val="HGP明朝E"/>
      <family val="1"/>
      <charset val="128"/>
    </font>
    <font>
      <sz val="9"/>
      <name val="ＭＳ ゴシック"/>
      <family val="3"/>
      <charset val="128"/>
    </font>
    <font>
      <sz val="12"/>
      <name val="ＤＦ平成ゴシック体W5"/>
      <family val="3"/>
      <charset val="128"/>
    </font>
    <font>
      <sz val="11"/>
      <name val="ＤＦ平成ゴシック体W5"/>
      <family val="3"/>
      <charset val="128"/>
    </font>
    <font>
      <sz val="9"/>
      <name val="ＭＳ Ｐゴシック"/>
      <family val="3"/>
      <charset val="128"/>
    </font>
    <font>
      <u/>
      <sz val="12"/>
      <color theme="10"/>
      <name val="ＭＳ ゴシック"/>
      <family val="3"/>
      <charset val="128"/>
    </font>
    <font>
      <sz val="10.5"/>
      <color rgb="FFFF0000"/>
      <name val="HGP明朝E"/>
      <family val="1"/>
      <charset val="128"/>
    </font>
    <font>
      <sz val="14"/>
      <color theme="10"/>
      <name val="HGP明朝E"/>
      <family val="1"/>
      <charset val="128"/>
    </font>
    <font>
      <sz val="30"/>
      <color theme="0"/>
      <name val="HGP明朝E"/>
      <family val="1"/>
      <charset val="128"/>
    </font>
    <font>
      <sz val="10"/>
      <name val="ＭＳ Ｐゴシック"/>
      <family val="3"/>
      <charset val="128"/>
      <scheme val="minor"/>
    </font>
    <font>
      <sz val="7"/>
      <name val="ＤＦ平成ゴシック体W5"/>
      <family val="3"/>
      <charset val="128"/>
    </font>
    <font>
      <sz val="6"/>
      <name val="ＤＦ平成ゴシック体W5"/>
      <family val="3"/>
      <charset val="128"/>
    </font>
    <font>
      <sz val="9"/>
      <name val="ＤＦ平成ゴシック体W5"/>
      <family val="3"/>
    </font>
    <font>
      <sz val="12"/>
      <name val="ＭＳ ゴシック"/>
      <family val="3"/>
    </font>
    <font>
      <sz val="10"/>
      <name val="ＤＦ平成ゴシック体W5"/>
      <family val="3"/>
    </font>
    <font>
      <sz val="6"/>
      <name val="ＭＳ Ｐゴシック"/>
      <family val="3"/>
    </font>
    <font>
      <sz val="16"/>
      <name val="ＤＦ平成ゴシック体W5"/>
      <family val="3"/>
    </font>
    <font>
      <sz val="8"/>
      <name val="ＤＦ平成ゴシック体W5"/>
      <family val="3"/>
    </font>
    <font>
      <sz val="10"/>
      <name val="游ゴシック"/>
      <family val="3"/>
      <charset val="128"/>
    </font>
    <font>
      <sz val="10"/>
      <name val="ＭＳ Ｐゴシック"/>
      <family val="3"/>
      <charset val="128"/>
    </font>
    <font>
      <sz val="9"/>
      <name val="游ゴシック"/>
      <family val="3"/>
      <charset val="128"/>
    </font>
    <font>
      <sz val="11"/>
      <name val="ＭＳ Ｐゴシック"/>
      <family val="3"/>
    </font>
    <font>
      <u/>
      <sz val="11"/>
      <color indexed="12"/>
      <name val="ＭＳ Ｐゴシック"/>
      <family val="3"/>
    </font>
  </fonts>
  <fills count="3">
    <fill>
      <patternFill patternType="none"/>
    </fill>
    <fill>
      <patternFill patternType="gray125"/>
    </fill>
    <fill>
      <patternFill patternType="solid">
        <fgColor theme="1"/>
        <bgColor indexed="64"/>
      </patternFill>
    </fill>
  </fills>
  <borders count="28">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hair">
        <color auto="1"/>
      </bottom>
      <diagonal/>
    </border>
    <border>
      <left/>
      <right style="thin">
        <color indexed="64"/>
      </right>
      <top/>
      <bottom style="hair">
        <color auto="1"/>
      </bottom>
      <diagonal/>
    </border>
    <border>
      <left style="thin">
        <color indexed="64"/>
      </left>
      <right/>
      <top/>
      <bottom style="hair">
        <color auto="1"/>
      </bottom>
      <diagonal/>
    </border>
    <border>
      <left/>
      <right style="thin">
        <color indexed="64"/>
      </right>
      <top style="hair">
        <color auto="1"/>
      </top>
      <bottom/>
      <diagonal/>
    </border>
  </borders>
  <cellStyleXfs count="11">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7" fillId="0" borderId="0" applyFont="0" applyFill="0" applyBorder="0" applyAlignment="0" applyProtection="0"/>
    <xf numFmtId="0" fontId="7" fillId="0" borderId="0"/>
    <xf numFmtId="0" fontId="7"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33" fillId="0" borderId="0"/>
    <xf numFmtId="38" fontId="33" fillId="0" borderId="0" applyFont="0" applyFill="0" applyBorder="0" applyAlignment="0" applyProtection="0"/>
    <xf numFmtId="0" fontId="34" fillId="0" borderId="0" applyNumberFormat="0" applyFill="0" applyBorder="0" applyAlignment="0" applyProtection="0">
      <alignment vertical="top"/>
      <protection locked="0"/>
    </xf>
  </cellStyleXfs>
  <cellXfs count="196">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38" fontId="5" fillId="0" borderId="1" xfId="2" applyFont="1" applyBorder="1" applyAlignment="1">
      <alignment vertical="center"/>
    </xf>
    <xf numFmtId="49" fontId="8" fillId="0" borderId="0" xfId="5" applyNumberFormat="1" applyFont="1">
      <alignment vertical="center"/>
    </xf>
    <xf numFmtId="0" fontId="8" fillId="0" borderId="0" xfId="5" applyFont="1">
      <alignment vertical="center"/>
    </xf>
    <xf numFmtId="49" fontId="8" fillId="0" borderId="0" xfId="5" applyNumberFormat="1" applyFont="1" applyAlignment="1">
      <alignment horizontal="right" vertical="center"/>
    </xf>
    <xf numFmtId="56" fontId="9" fillId="0" borderId="0" xfId="5" applyNumberFormat="1" applyFont="1" applyAlignment="1">
      <alignment horizontal="left" vertical="center"/>
    </xf>
    <xf numFmtId="0" fontId="10" fillId="0" borderId="0" xfId="5" applyFont="1" applyAlignment="1">
      <alignment horizontal="distributed" vertical="center" justifyLastLine="1"/>
    </xf>
    <xf numFmtId="49" fontId="18" fillId="0" borderId="0" xfId="5" applyNumberFormat="1" applyFont="1" applyAlignment="1">
      <alignment horizontal="center" vertical="center"/>
    </xf>
    <xf numFmtId="0" fontId="8" fillId="0" borderId="6" xfId="5" applyFont="1" applyBorder="1">
      <alignment vertical="center"/>
    </xf>
    <xf numFmtId="49" fontId="12" fillId="0" borderId="0" xfId="5" applyNumberFormat="1" applyFont="1">
      <alignment vertical="center"/>
    </xf>
    <xf numFmtId="38" fontId="0" fillId="0" borderId="0" xfId="2" applyFont="1" applyBorder="1" applyAlignment="1">
      <alignment vertical="center"/>
    </xf>
    <xf numFmtId="0" fontId="4" fillId="0" borderId="2" xfId="0" applyFont="1" applyBorder="1" applyAlignment="1">
      <alignment horizontal="center" vertical="center" textRotation="255"/>
    </xf>
    <xf numFmtId="0" fontId="4" fillId="0" borderId="0" xfId="0" applyFont="1" applyAlignment="1">
      <alignment horizontal="distributed" vertical="center" justifyLastLine="1"/>
    </xf>
    <xf numFmtId="38" fontId="5" fillId="0" borderId="0" xfId="2" applyFont="1" applyAlignment="1">
      <alignment vertical="center"/>
    </xf>
    <xf numFmtId="0" fontId="5" fillId="0" borderId="0" xfId="0" applyFont="1" applyAlignment="1">
      <alignment vertical="center"/>
    </xf>
    <xf numFmtId="0" fontId="4" fillId="0" borderId="7" xfId="0" applyFont="1" applyBorder="1" applyAlignment="1">
      <alignment horizontal="center" vertical="center" textRotation="255"/>
    </xf>
    <xf numFmtId="0" fontId="4" fillId="0" borderId="9" xfId="0" applyFont="1" applyBorder="1" applyAlignment="1">
      <alignment vertical="center"/>
    </xf>
    <xf numFmtId="0" fontId="4" fillId="0" borderId="9" xfId="0" applyFont="1" applyBorder="1" applyAlignment="1">
      <alignment horizontal="distributed" vertical="center" justifyLastLine="1"/>
    </xf>
    <xf numFmtId="0" fontId="4" fillId="0" borderId="0" xfId="0" applyFont="1" applyAlignment="1">
      <alignment horizontal="distributed" vertical="center" textRotation="255"/>
    </xf>
    <xf numFmtId="0" fontId="4" fillId="0" borderId="5" xfId="0" applyFont="1" applyBorder="1" applyAlignment="1">
      <alignment horizontal="center" vertical="center" textRotation="255"/>
    </xf>
    <xf numFmtId="0" fontId="4" fillId="0" borderId="4" xfId="0" applyFont="1" applyBorder="1" applyAlignment="1">
      <alignment horizontal="distributed" vertical="center" textRotation="255"/>
    </xf>
    <xf numFmtId="0" fontId="4" fillId="0" borderId="4" xfId="0" applyFont="1" applyBorder="1" applyAlignment="1">
      <alignment horizontal="distributed" vertical="center" justifyLastLine="1"/>
    </xf>
    <xf numFmtId="38" fontId="5" fillId="0" borderId="0" xfId="2" applyFont="1" applyAlignment="1">
      <alignment horizontal="right" vertical="center"/>
    </xf>
    <xf numFmtId="0" fontId="4" fillId="0" borderId="5" xfId="0" applyFont="1" applyBorder="1" applyAlignment="1">
      <alignment vertical="center"/>
    </xf>
    <xf numFmtId="38" fontId="13" fillId="0" borderId="0" xfId="2" applyFont="1" applyAlignment="1">
      <alignment vertical="center"/>
    </xf>
    <xf numFmtId="0" fontId="4" fillId="0" borderId="7" xfId="0" applyFont="1" applyBorder="1" applyAlignment="1">
      <alignment vertical="center"/>
    </xf>
    <xf numFmtId="0" fontId="4" fillId="0" borderId="0" xfId="0" applyFont="1" applyAlignment="1">
      <alignment horizontal="distributed" vertical="center"/>
    </xf>
    <xf numFmtId="0" fontId="4" fillId="0" borderId="3" xfId="0" applyFont="1" applyBorder="1" applyAlignment="1">
      <alignment vertical="center"/>
    </xf>
    <xf numFmtId="56" fontId="19" fillId="0" borderId="0" xfId="1" applyNumberFormat="1" applyFont="1" applyBorder="1" applyAlignment="1" applyProtection="1">
      <alignment horizontal="left" vertical="center"/>
    </xf>
    <xf numFmtId="38" fontId="5" fillId="0" borderId="0" xfId="2" applyFont="1" applyBorder="1" applyAlignment="1">
      <alignment vertical="center"/>
    </xf>
    <xf numFmtId="0" fontId="14" fillId="0" borderId="0" xfId="0" applyFont="1" applyAlignment="1">
      <alignment vertical="center"/>
    </xf>
    <xf numFmtId="3" fontId="5" fillId="0" borderId="0" xfId="0" applyNumberFormat="1" applyFont="1" applyAlignment="1">
      <alignment vertical="center"/>
    </xf>
    <xf numFmtId="38" fontId="14" fillId="0" borderId="0" xfId="2" applyFont="1" applyBorder="1" applyAlignment="1">
      <alignment vertical="center"/>
    </xf>
    <xf numFmtId="0" fontId="14" fillId="0" borderId="0" xfId="0" applyFont="1"/>
    <xf numFmtId="0" fontId="14" fillId="0" borderId="1" xfId="0" applyFont="1" applyBorder="1" applyAlignment="1">
      <alignment vertical="center"/>
    </xf>
    <xf numFmtId="0" fontId="14" fillId="0" borderId="9" xfId="0" applyFont="1" applyBorder="1" applyAlignment="1">
      <alignment vertical="center"/>
    </xf>
    <xf numFmtId="0" fontId="14" fillId="0" borderId="7"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11"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38" fontId="14" fillId="0" borderId="1" xfId="2" applyFont="1" applyBorder="1" applyAlignment="1">
      <alignment vertical="center"/>
    </xf>
    <xf numFmtId="0" fontId="4" fillId="0" borderId="0" xfId="0" applyFont="1"/>
    <xf numFmtId="0" fontId="3" fillId="0" borderId="0" xfId="0" applyFont="1" applyAlignment="1">
      <alignment horizontal="center"/>
    </xf>
    <xf numFmtId="0" fontId="4" fillId="0" borderId="9" xfId="0" applyFont="1" applyBorder="1" applyAlignment="1">
      <alignment horizontal="distributed" vertical="center"/>
    </xf>
    <xf numFmtId="0" fontId="4" fillId="0" borderId="7" xfId="0" applyFont="1" applyBorder="1" applyAlignment="1">
      <alignment horizontal="distributed" vertical="center"/>
    </xf>
    <xf numFmtId="0" fontId="4" fillId="0" borderId="9" xfId="0" applyFont="1" applyBorder="1" applyAlignment="1">
      <alignment horizontal="center"/>
    </xf>
    <xf numFmtId="0" fontId="4" fillId="0" borderId="0" xfId="0" applyFont="1" applyAlignment="1">
      <alignment wrapText="1"/>
    </xf>
    <xf numFmtId="0" fontId="4" fillId="0" borderId="2" xfId="0" applyFont="1" applyBorder="1"/>
    <xf numFmtId="41" fontId="4" fillId="0" borderId="10" xfId="0" applyNumberFormat="1" applyFont="1" applyBorder="1"/>
    <xf numFmtId="41" fontId="4" fillId="0" borderId="0" xfId="0" applyNumberFormat="1" applyFont="1"/>
    <xf numFmtId="41" fontId="5" fillId="0" borderId="12" xfId="0" applyNumberFormat="1" applyFont="1" applyBorder="1" applyAlignment="1">
      <alignment vertical="center"/>
    </xf>
    <xf numFmtId="41" fontId="5" fillId="0" borderId="4" xfId="0" applyNumberFormat="1" applyFont="1" applyBorder="1" applyAlignment="1">
      <alignment vertical="center"/>
    </xf>
    <xf numFmtId="41" fontId="5" fillId="0" borderId="13" xfId="0" applyNumberFormat="1" applyFont="1" applyBorder="1" applyAlignment="1">
      <alignment vertical="center"/>
    </xf>
    <xf numFmtId="41" fontId="5" fillId="0" borderId="1" xfId="0" applyNumberFormat="1" applyFont="1" applyBorder="1" applyAlignment="1">
      <alignment vertical="center"/>
    </xf>
    <xf numFmtId="0" fontId="4" fillId="0" borderId="0" xfId="0" applyFont="1" applyAlignment="1">
      <alignment vertical="center" wrapText="1"/>
    </xf>
    <xf numFmtId="0" fontId="4" fillId="0" borderId="14" xfId="0" applyFont="1" applyBorder="1"/>
    <xf numFmtId="0" fontId="4" fillId="0" borderId="10" xfId="0" applyFont="1" applyBorder="1"/>
    <xf numFmtId="176" fontId="5" fillId="0" borderId="13" xfId="0" applyNumberFormat="1" applyFont="1" applyBorder="1" applyAlignment="1">
      <alignment vertical="center"/>
    </xf>
    <xf numFmtId="176" fontId="5" fillId="0" borderId="1" xfId="0" applyNumberFormat="1" applyFont="1" applyBorder="1" applyAlignment="1">
      <alignment vertical="center"/>
    </xf>
    <xf numFmtId="0" fontId="4" fillId="0" borderId="1" xfId="0" applyFont="1" applyBorder="1"/>
    <xf numFmtId="0" fontId="16" fillId="0" borderId="0" xfId="4" applyFont="1" applyAlignment="1">
      <alignment vertical="center"/>
    </xf>
    <xf numFmtId="0" fontId="16" fillId="0" borderId="0" xfId="4" applyFont="1" applyAlignment="1">
      <alignment horizontal="center" vertical="center"/>
    </xf>
    <xf numFmtId="38" fontId="5" fillId="0" borderId="18" xfId="2" applyFont="1" applyBorder="1" applyAlignment="1">
      <alignment horizontal="center" vertical="center"/>
    </xf>
    <xf numFmtId="0" fontId="16" fillId="0" borderId="15" xfId="4" applyFont="1" applyBorder="1" applyAlignment="1">
      <alignment vertical="center"/>
    </xf>
    <xf numFmtId="41" fontId="5" fillId="0" borderId="0" xfId="2" applyNumberFormat="1" applyFont="1" applyBorder="1" applyAlignment="1">
      <alignment vertical="center"/>
    </xf>
    <xf numFmtId="41" fontId="5" fillId="0" borderId="10" xfId="2" applyNumberFormat="1" applyFont="1" applyBorder="1" applyAlignment="1">
      <alignment vertical="center"/>
    </xf>
    <xf numFmtId="41" fontId="5" fillId="0" borderId="2" xfId="2" applyNumberFormat="1" applyFont="1" applyBorder="1" applyAlignment="1">
      <alignment vertical="center"/>
    </xf>
    <xf numFmtId="38" fontId="24" fillId="0" borderId="0" xfId="2" applyFont="1" applyAlignment="1">
      <alignment vertical="center"/>
    </xf>
    <xf numFmtId="38" fontId="24" fillId="0" borderId="0" xfId="2" applyFont="1" applyAlignment="1">
      <alignment horizontal="right" vertical="center"/>
    </xf>
    <xf numFmtId="38" fontId="5" fillId="0" borderId="18" xfId="2" applyFont="1" applyBorder="1" applyAlignment="1">
      <alignment horizontal="center" vertical="center" wrapText="1"/>
    </xf>
    <xf numFmtId="38" fontId="5" fillId="0" borderId="1" xfId="2"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41" fontId="5" fillId="0" borderId="0" xfId="0" applyNumberFormat="1" applyFont="1" applyAlignment="1">
      <alignment vertical="center"/>
    </xf>
    <xf numFmtId="0" fontId="4" fillId="0" borderId="2" xfId="0" applyFont="1" applyBorder="1" applyAlignment="1">
      <alignment horizontal="center" vertical="distributed" textRotation="255"/>
    </xf>
    <xf numFmtId="0" fontId="4" fillId="0" borderId="8" xfId="0" applyFont="1" applyBorder="1" applyAlignment="1">
      <alignment horizontal="center" vertical="center"/>
    </xf>
    <xf numFmtId="0" fontId="4" fillId="0" borderId="0" xfId="0" quotePrefix="1" applyFont="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41" fontId="5" fillId="0" borderId="10" xfId="0" applyNumberFormat="1" applyFont="1" applyBorder="1" applyAlignment="1">
      <alignment vertical="center"/>
    </xf>
    <xf numFmtId="41" fontId="26" fillId="0" borderId="10" xfId="0" applyNumberFormat="1" applyFont="1" applyBorder="1"/>
    <xf numFmtId="41" fontId="26" fillId="0" borderId="0" xfId="0" applyNumberFormat="1" applyFont="1"/>
    <xf numFmtId="0" fontId="26" fillId="0" borderId="0" xfId="0" applyFont="1" applyAlignment="1">
      <alignment horizontal="center" vertical="center"/>
    </xf>
    <xf numFmtId="0" fontId="26" fillId="0" borderId="0" xfId="0" applyFont="1"/>
    <xf numFmtId="0" fontId="26" fillId="0" borderId="8" xfId="0" applyFont="1" applyBorder="1" applyAlignment="1">
      <alignment horizontal="center" vertical="center"/>
    </xf>
    <xf numFmtId="38" fontId="25" fillId="0" borderId="0" xfId="2" applyFont="1" applyBorder="1" applyAlignment="1">
      <alignment vertical="center"/>
    </xf>
    <xf numFmtId="38" fontId="5" fillId="0" borderId="17" xfId="2" applyFont="1" applyBorder="1" applyAlignment="1">
      <alignment horizontal="center" vertical="center"/>
    </xf>
    <xf numFmtId="41" fontId="5" fillId="0" borderId="7" xfId="2" applyNumberFormat="1" applyFont="1" applyBorder="1" applyAlignment="1">
      <alignment vertical="center"/>
    </xf>
    <xf numFmtId="0" fontId="29" fillId="0" borderId="10" xfId="0" applyFont="1" applyBorder="1"/>
    <xf numFmtId="0" fontId="29" fillId="0" borderId="0" xfId="0" applyFont="1"/>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center" vertical="distributed" textRotation="255"/>
    </xf>
    <xf numFmtId="38" fontId="0" fillId="0" borderId="0" xfId="0" applyNumberFormat="1" applyAlignment="1">
      <alignment vertical="center"/>
    </xf>
    <xf numFmtId="0" fontId="0" fillId="0" borderId="0" xfId="0" applyAlignment="1">
      <alignment horizontal="center" vertical="center"/>
    </xf>
    <xf numFmtId="0" fontId="4" fillId="0" borderId="4" xfId="0" applyFont="1" applyBorder="1" applyAlignment="1">
      <alignment horizontal="center" vertical="center"/>
    </xf>
    <xf numFmtId="38" fontId="5" fillId="0" borderId="0" xfId="6" applyFont="1" applyBorder="1" applyAlignment="1">
      <alignment vertical="center"/>
    </xf>
    <xf numFmtId="0" fontId="4" fillId="0" borderId="11" xfId="0" applyFont="1" applyBorder="1" applyAlignment="1">
      <alignment horizontal="distributed" vertical="center"/>
    </xf>
    <xf numFmtId="0" fontId="4" fillId="0" borderId="10" xfId="0" applyFont="1" applyBorder="1" applyAlignment="1">
      <alignment vertical="center"/>
    </xf>
    <xf numFmtId="176" fontId="5" fillId="0" borderId="0" xfId="0" applyNumberFormat="1" applyFont="1" applyAlignment="1">
      <alignment vertical="center"/>
    </xf>
    <xf numFmtId="176" fontId="5" fillId="0" borderId="10" xfId="0" applyNumberFormat="1" applyFont="1" applyBorder="1" applyAlignment="1">
      <alignment vertical="center"/>
    </xf>
    <xf numFmtId="38" fontId="32" fillId="0" borderId="0" xfId="2" applyFont="1" applyAlignment="1">
      <alignment horizontal="right" vertical="center"/>
    </xf>
    <xf numFmtId="38" fontId="5" fillId="0" borderId="0" xfId="6" applyFont="1" applyFill="1" applyBorder="1" applyAlignment="1">
      <alignment vertical="center"/>
    </xf>
    <xf numFmtId="38" fontId="5" fillId="0" borderId="16" xfId="2" applyFont="1" applyBorder="1" applyAlignment="1">
      <alignment horizontal="center" vertical="center" wrapText="1"/>
    </xf>
    <xf numFmtId="41" fontId="5" fillId="0" borderId="26" xfId="2" applyNumberFormat="1" applyFont="1" applyBorder="1" applyAlignment="1">
      <alignment vertical="center"/>
    </xf>
    <xf numFmtId="41" fontId="5" fillId="0" borderId="24" xfId="2" applyNumberFormat="1" applyFont="1" applyBorder="1" applyAlignment="1">
      <alignment vertical="center"/>
    </xf>
    <xf numFmtId="41" fontId="5" fillId="0" borderId="25" xfId="2" applyNumberFormat="1" applyFont="1" applyBorder="1" applyAlignment="1">
      <alignment vertical="center"/>
    </xf>
    <xf numFmtId="41" fontId="5" fillId="0" borderId="12" xfId="2" applyNumberFormat="1" applyFont="1" applyBorder="1" applyAlignment="1">
      <alignment vertical="center"/>
    </xf>
    <xf numFmtId="41" fontId="5" fillId="0" borderId="4" xfId="2" applyNumberFormat="1" applyFont="1" applyBorder="1" applyAlignment="1">
      <alignment vertical="center"/>
    </xf>
    <xf numFmtId="41" fontId="5" fillId="0" borderId="5" xfId="2" applyNumberFormat="1" applyFont="1" applyBorder="1" applyAlignment="1">
      <alignment vertical="center"/>
    </xf>
    <xf numFmtId="3" fontId="16" fillId="0" borderId="0" xfId="4" applyNumberFormat="1" applyFont="1" applyAlignment="1">
      <alignment vertical="center"/>
    </xf>
    <xf numFmtId="41" fontId="5" fillId="0" borderId="11" xfId="2" applyNumberFormat="1" applyFont="1" applyBorder="1" applyAlignment="1">
      <alignment vertical="center"/>
    </xf>
    <xf numFmtId="41" fontId="5" fillId="0" borderId="9" xfId="2" applyNumberFormat="1" applyFont="1" applyBorder="1" applyAlignment="1">
      <alignment vertical="center"/>
    </xf>
    <xf numFmtId="41" fontId="5" fillId="0" borderId="13" xfId="2" applyNumberFormat="1" applyFont="1" applyBorder="1" applyAlignment="1">
      <alignment vertical="center"/>
    </xf>
    <xf numFmtId="41" fontId="5" fillId="0" borderId="1" xfId="2" applyNumberFormat="1" applyFont="1" applyBorder="1" applyAlignment="1">
      <alignment vertical="center"/>
    </xf>
    <xf numFmtId="41" fontId="5" fillId="0" borderId="3" xfId="2" applyNumberFormat="1" applyFont="1" applyBorder="1" applyAlignment="1">
      <alignment vertical="center"/>
    </xf>
    <xf numFmtId="38" fontId="5" fillId="0" borderId="2" xfId="2" applyFont="1" applyBorder="1" applyAlignment="1">
      <alignment horizontal="center" vertical="center"/>
    </xf>
    <xf numFmtId="38" fontId="5" fillId="0" borderId="5" xfId="2" applyFont="1" applyBorder="1" applyAlignment="1">
      <alignment horizontal="center" vertical="center"/>
    </xf>
    <xf numFmtId="38" fontId="5" fillId="0" borderId="9" xfId="2" applyFont="1" applyBorder="1" applyAlignment="1">
      <alignment horizontal="center" vertical="center" wrapText="1"/>
    </xf>
    <xf numFmtId="38" fontId="5" fillId="0" borderId="0" xfId="2" applyFont="1" applyBorder="1" applyAlignment="1">
      <alignment horizontal="center" vertical="center" wrapText="1"/>
    </xf>
    <xf numFmtId="38" fontId="5" fillId="0" borderId="1" xfId="2" applyFont="1" applyBorder="1" applyAlignment="1">
      <alignment horizontal="center" vertical="center" wrapText="1"/>
    </xf>
    <xf numFmtId="38" fontId="5" fillId="0" borderId="7" xfId="2" applyFont="1" applyBorder="1" applyAlignment="1">
      <alignment horizontal="center" vertical="center"/>
    </xf>
    <xf numFmtId="38" fontId="5" fillId="0" borderId="25" xfId="2" applyFont="1" applyBorder="1" applyAlignment="1">
      <alignment horizontal="center" vertical="center"/>
    </xf>
    <xf numFmtId="38" fontId="5" fillId="0" borderId="27" xfId="2"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vertical="center"/>
    </xf>
    <xf numFmtId="0" fontId="20" fillId="2" borderId="0" xfId="5" applyFont="1" applyFill="1" applyAlignment="1">
      <alignment horizontal="center" vertical="center"/>
    </xf>
    <xf numFmtId="0" fontId="11" fillId="0" borderId="0" xfId="0" applyFont="1" applyAlignment="1">
      <alignment horizontal="center" vertical="center"/>
    </xf>
    <xf numFmtId="0" fontId="4" fillId="0" borderId="0" xfId="0" quotePrefix="1" applyFont="1" applyAlignment="1">
      <alignment horizontal="center" vertical="center"/>
    </xf>
    <xf numFmtId="0" fontId="4" fillId="0" borderId="2" xfId="0" quotePrefix="1"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2" fillId="0" borderId="0" xfId="0" quotePrefix="1" applyFont="1" applyAlignment="1">
      <alignment horizontal="center" vertical="center" wrapText="1"/>
    </xf>
    <xf numFmtId="0" fontId="22" fillId="0" borderId="2" xfId="0" quotePrefix="1" applyFont="1" applyBorder="1" applyAlignment="1">
      <alignment horizontal="center" vertical="center" wrapText="1"/>
    </xf>
    <xf numFmtId="0" fontId="28" fillId="0" borderId="0" xfId="0" applyFont="1" applyAlignment="1">
      <alignment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right" vertical="center"/>
    </xf>
    <xf numFmtId="0" fontId="4" fillId="0" borderId="23"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xf numFmtId="0" fontId="4" fillId="0" borderId="0" xfId="0" applyFont="1"/>
    <xf numFmtId="176" fontId="29" fillId="0" borderId="0" xfId="0" applyNumberFormat="1" applyFont="1" applyAlignment="1">
      <alignment vertical="center"/>
    </xf>
    <xf numFmtId="0" fontId="26" fillId="0" borderId="0" xfId="0" applyFont="1" applyAlignment="1">
      <alignment horizontal="center" vertical="center"/>
    </xf>
    <xf numFmtId="0" fontId="26" fillId="0" borderId="2" xfId="0" applyFont="1" applyBorder="1" applyAlignment="1">
      <alignment horizontal="center" vertical="center"/>
    </xf>
    <xf numFmtId="176" fontId="29" fillId="0" borderId="10" xfId="0" applyNumberFormat="1" applyFont="1" applyBorder="1" applyAlignment="1">
      <alignment vertical="center"/>
    </xf>
    <xf numFmtId="49" fontId="26" fillId="0" borderId="0" xfId="0" quotePrefix="1" applyNumberFormat="1" applyFont="1" applyAlignment="1">
      <alignment horizontal="center" vertical="center"/>
    </xf>
    <xf numFmtId="49" fontId="4" fillId="0" borderId="0" xfId="0" applyNumberFormat="1" applyFont="1" applyAlignment="1">
      <alignment horizontal="center" vertical="center"/>
    </xf>
    <xf numFmtId="49" fontId="4" fillId="0" borderId="2" xfId="0" applyNumberFormat="1" applyFont="1" applyBorder="1" applyAlignment="1">
      <alignment horizontal="center" vertical="center"/>
    </xf>
    <xf numFmtId="41" fontId="5" fillId="0" borderId="10" xfId="0" applyNumberFormat="1" applyFont="1" applyBorder="1" applyAlignment="1">
      <alignment vertical="center"/>
    </xf>
    <xf numFmtId="41" fontId="5" fillId="0" borderId="0" xfId="0" applyNumberFormat="1" applyFont="1" applyAlignment="1">
      <alignment vertical="center"/>
    </xf>
    <xf numFmtId="41" fontId="5" fillId="0" borderId="0" xfId="0" applyNumberFormat="1" applyFont="1" applyAlignment="1">
      <alignment horizontal="right" vertical="center"/>
    </xf>
    <xf numFmtId="0" fontId="14" fillId="0" borderId="0" xfId="0" applyFont="1"/>
    <xf numFmtId="0" fontId="3" fillId="0" borderId="0" xfId="0" applyFont="1"/>
    <xf numFmtId="0" fontId="4" fillId="0" borderId="19" xfId="0" applyFont="1" applyBorder="1" applyAlignment="1">
      <alignment horizontal="center" vertical="center"/>
    </xf>
    <xf numFmtId="49" fontId="4" fillId="0" borderId="0" xfId="0" quotePrefix="1" applyNumberFormat="1" applyFont="1" applyAlignment="1">
      <alignment horizontal="center" vertical="center"/>
    </xf>
    <xf numFmtId="41" fontId="24" fillId="0" borderId="10" xfId="0" applyNumberFormat="1" applyFont="1" applyBorder="1" applyAlignment="1">
      <alignment vertical="center"/>
    </xf>
    <xf numFmtId="41" fontId="24" fillId="0" borderId="0" xfId="0" applyNumberFormat="1" applyFont="1" applyAlignment="1">
      <alignment vertical="center"/>
    </xf>
    <xf numFmtId="41" fontId="24" fillId="0" borderId="0" xfId="0" applyNumberFormat="1" applyFont="1" applyAlignment="1">
      <alignment horizontal="right" vertical="center"/>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distributed" textRotation="255"/>
    </xf>
    <xf numFmtId="0" fontId="0" fillId="0" borderId="2" xfId="0" applyBorder="1" applyAlignment="1">
      <alignment horizontal="center" vertical="distributed" textRotation="255"/>
    </xf>
    <xf numFmtId="0" fontId="4" fillId="0" borderId="2" xfId="0" applyFont="1" applyBorder="1" applyAlignment="1">
      <alignment horizontal="center" vertical="distributed" textRotation="255" wrapText="1"/>
    </xf>
    <xf numFmtId="0" fontId="21" fillId="0" borderId="2" xfId="0" applyFont="1" applyBorder="1" applyAlignment="1">
      <alignment horizontal="center" vertical="distributed" textRotation="255" wrapText="1"/>
    </xf>
  </cellXfs>
  <cellStyles count="11">
    <cellStyle name="ハイパーリンク" xfId="1" builtinId="8"/>
    <cellStyle name="ハイパーリンク 2" xfId="10" xr:uid="{1A908C81-6DBF-44B8-868C-35E2661BDCA8}"/>
    <cellStyle name="桁区切り" xfId="2" builtinId="6"/>
    <cellStyle name="桁区切り 2" xfId="3" xr:uid="{00000000-0005-0000-0000-000002000000}"/>
    <cellStyle name="桁区切り 3" xfId="6" xr:uid="{6D2787BF-0B91-4432-B57D-251208902AAB}"/>
    <cellStyle name="桁区切り 4" xfId="7" xr:uid="{ED701DCF-AE2C-448F-B78D-7FE817A6D6B6}"/>
    <cellStyle name="桁区切り 5" xfId="9" xr:uid="{A45ABA4C-DFEB-44F1-912B-D69CBE68EE60}"/>
    <cellStyle name="標準" xfId="0" builtinId="0"/>
    <cellStyle name="標準 2" xfId="4" xr:uid="{00000000-0005-0000-0000-000004000000}"/>
    <cellStyle name="標準 2 2" xfId="5" xr:uid="{00000000-0005-0000-0000-000005000000}"/>
    <cellStyle name="標準 3" xfId="8" xr:uid="{BD4E3632-B304-444F-8DF9-7111FA1C25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tabSelected="1" zoomScaleNormal="100" workbookViewId="0">
      <selection activeCell="A12" sqref="A12"/>
    </sheetView>
  </sheetViews>
  <sheetFormatPr defaultColWidth="9" defaultRowHeight="32.25"/>
  <cols>
    <col min="1" max="1" width="50.875" style="5" customWidth="1"/>
    <col min="2" max="2" width="3.125" style="6" customWidth="1"/>
    <col min="3" max="3" width="30.75" style="7" customWidth="1"/>
    <col min="4" max="16384" width="9" style="6"/>
  </cols>
  <sheetData>
    <row r="1" spans="1:3" ht="21" customHeight="1">
      <c r="A1" s="6"/>
      <c r="B1" s="7"/>
      <c r="C1" s="6"/>
    </row>
    <row r="2" spans="1:3" ht="21" customHeight="1">
      <c r="A2" s="9" t="s">
        <v>23</v>
      </c>
      <c r="B2" s="7"/>
    </row>
    <row r="3" spans="1:3" ht="21" customHeight="1">
      <c r="A3" s="10" t="s">
        <v>40</v>
      </c>
      <c r="B3" s="7"/>
      <c r="C3" s="6"/>
    </row>
    <row r="4" spans="1:3" ht="21" customHeight="1" thickBot="1">
      <c r="A4" s="11"/>
      <c r="B4" s="7"/>
      <c r="C4" s="6"/>
    </row>
    <row r="5" spans="1:3" ht="21" customHeight="1" thickTop="1">
      <c r="A5" s="12"/>
    </row>
    <row r="6" spans="1:3" ht="21" customHeight="1">
      <c r="A6" s="31" t="s">
        <v>68</v>
      </c>
    </row>
    <row r="7" spans="1:3" ht="21" customHeight="1">
      <c r="A7" s="31" t="s">
        <v>59</v>
      </c>
      <c r="B7" s="7"/>
    </row>
    <row r="8" spans="1:3" ht="21" customHeight="1">
      <c r="A8" s="31" t="s">
        <v>61</v>
      </c>
      <c r="B8" s="7"/>
    </row>
    <row r="9" spans="1:3" ht="21" customHeight="1">
      <c r="A9" s="31" t="s">
        <v>62</v>
      </c>
      <c r="B9" s="7"/>
    </row>
    <row r="10" spans="1:3" ht="21" customHeight="1">
      <c r="A10" s="31" t="s">
        <v>63</v>
      </c>
      <c r="B10" s="7"/>
    </row>
    <row r="11" spans="1:3" ht="21" customHeight="1">
      <c r="A11" s="31" t="s">
        <v>64</v>
      </c>
      <c r="B11" s="7"/>
    </row>
    <row r="12" spans="1:3" ht="21" customHeight="1">
      <c r="A12" s="31" t="s">
        <v>74</v>
      </c>
      <c r="B12" s="7"/>
    </row>
    <row r="13" spans="1:3" ht="21" customHeight="1">
      <c r="A13" s="12"/>
      <c r="B13" s="8"/>
    </row>
    <row r="14" spans="1:3" ht="21" customHeight="1">
      <c r="B14" s="8"/>
    </row>
    <row r="15" spans="1:3" ht="21" customHeight="1">
      <c r="B15" s="8"/>
    </row>
    <row r="16" spans="1:3" ht="21" customHeight="1">
      <c r="B16" s="8"/>
    </row>
    <row r="17" spans="2:3" ht="21" customHeight="1">
      <c r="B17" s="8"/>
    </row>
    <row r="18" spans="2:3" ht="21" customHeight="1">
      <c r="B18" s="8"/>
    </row>
    <row r="19" spans="2:3" ht="21" customHeight="1">
      <c r="B19" s="8"/>
    </row>
    <row r="20" spans="2:3" ht="21" customHeight="1">
      <c r="B20" s="8"/>
    </row>
    <row r="21" spans="2:3" ht="21" customHeight="1">
      <c r="B21" s="8"/>
    </row>
    <row r="22" spans="2:3" ht="21" customHeight="1">
      <c r="B22" s="8"/>
    </row>
    <row r="23" spans="2:3" ht="21" customHeight="1">
      <c r="B23" s="8"/>
    </row>
    <row r="24" spans="2:3" ht="21" customHeight="1">
      <c r="B24" s="8"/>
      <c r="C24" s="145" t="s">
        <v>24</v>
      </c>
    </row>
    <row r="25" spans="2:3" ht="21" customHeight="1">
      <c r="B25" s="8"/>
      <c r="C25" s="146"/>
    </row>
    <row r="26" spans="2:3" ht="21" customHeight="1">
      <c r="B26" s="8"/>
    </row>
    <row r="27" spans="2:3" ht="21" customHeight="1">
      <c r="B27" s="8"/>
    </row>
    <row r="28" spans="2:3" ht="21" customHeight="1">
      <c r="B28" s="8"/>
    </row>
    <row r="29" spans="2:3" ht="21" customHeight="1">
      <c r="B29" s="8"/>
    </row>
    <row r="30" spans="2:3" ht="21" customHeight="1"/>
    <row r="31" spans="2:3" ht="21" customHeight="1"/>
    <row r="32" spans="2:3" ht="21" customHeight="1"/>
    <row r="33" ht="21" customHeight="1"/>
    <row r="34" ht="21" customHeight="1"/>
    <row r="35" ht="21" customHeight="1"/>
    <row r="36" ht="21" customHeight="1"/>
    <row r="37" ht="21" customHeight="1"/>
    <row r="38" ht="21" customHeight="1"/>
    <row r="39" ht="21" customHeight="1"/>
    <row r="40" ht="21" customHeight="1"/>
  </sheetData>
  <mergeCells count="1">
    <mergeCell ref="C24:C25"/>
  </mergeCells>
  <phoneticPr fontId="6"/>
  <hyperlinks>
    <hyperlink ref="A7:A8" location="'9-1.2'!A1" display="9- 1　今治港貨物輸移出入量（重要港湾）" xr:uid="{00000000-0004-0000-0000-000000000000}"/>
    <hyperlink ref="A9:A10" location="'9-3.4'!A1" display="9- 3　今治港航路別乗降人員(重要港湾）" xr:uid="{00000000-0004-0000-0000-000001000000}"/>
    <hyperlink ref="A8" location="'第10-２表　第10-３表'!A1" display="第10-３表　　今治港入港船舶状況（重要港湾）" xr:uid="{00000000-0004-0000-0000-000002000000}"/>
    <hyperlink ref="A9" location="'第10-４表　第10-５表'!A1" display="第10-４表　　今治港航路別乗降人員(重要港湾）" xr:uid="{00000000-0004-0000-0000-000003000000}"/>
    <hyperlink ref="A10" location="'第10-４表　第10-５表'!A1" display="第10-５表　　瀬戸内しまなみ海道車両通行量" xr:uid="{00000000-0004-0000-0000-000004000000}"/>
    <hyperlink ref="A11" location="'第10-６表'!A1" display="第10-６表　　自動車保有台数の推移" xr:uid="{00000000-0004-0000-0000-000005000000}"/>
    <hyperlink ref="A12" location="'第10-７表 '!A1" display="第10-７表　　軽自動車登録台数の推移" xr:uid="{00000000-0004-0000-0000-000006000000}"/>
    <hyperlink ref="A6" location="'第10-１表'!A1" display="第10-１表　　ＪＲ今治駅乗車人員" xr:uid="{00000000-0004-0000-0000-000007000000}"/>
    <hyperlink ref="A7" location="'第10-２表　第10-３表'!A1" display="第10-２表　　今治港貨物輸移出入量（重要港湾）" xr:uid="{00000000-0004-0000-0000-000008000000}"/>
  </hyperlinks>
  <pageMargins left="0.98425196850393704" right="0.19685039370078741" top="0.55118110236220474" bottom="0.55118110236220474" header="0.51181102362204722" footer="0.51181102362204722"/>
  <pageSetup paperSize="9" orientation="portrait" r:id="rId1"/>
  <headerFooter scaleWithDoc="0">
    <evenFooter>&amp;C59</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7"/>
  <sheetViews>
    <sheetView zoomScaleNormal="100" workbookViewId="0">
      <selection activeCell="L47" sqref="L47"/>
    </sheetView>
  </sheetViews>
  <sheetFormatPr defaultColWidth="9" defaultRowHeight="33" customHeight="1"/>
  <cols>
    <col min="1" max="1" width="11.25" style="66" customWidth="1"/>
    <col min="2" max="2" width="9.75" style="66" bestFit="1" customWidth="1"/>
    <col min="3" max="4" width="7.625" style="66" customWidth="1"/>
    <col min="5" max="5" width="9.75" style="66" bestFit="1" customWidth="1"/>
    <col min="6" max="7" width="7.625" style="66" customWidth="1"/>
    <col min="8" max="8" width="9.75" style="66" bestFit="1" customWidth="1"/>
    <col min="9" max="10" width="7.625" style="66" customWidth="1"/>
    <col min="11" max="16384" width="9" style="66"/>
  </cols>
  <sheetData>
    <row r="1" spans="1:26" ht="33" customHeight="1" thickBot="1">
      <c r="A1" s="144" t="s">
        <v>136</v>
      </c>
      <c r="B1" s="144"/>
      <c r="C1" s="144"/>
      <c r="D1" s="144"/>
      <c r="E1" s="144"/>
      <c r="F1" s="144"/>
      <c r="G1" s="144"/>
      <c r="H1" s="144"/>
      <c r="I1" s="144"/>
      <c r="J1" s="144"/>
    </row>
    <row r="2" spans="1:26" ht="21" customHeight="1">
      <c r="A2" s="69"/>
      <c r="B2" s="141" t="s">
        <v>91</v>
      </c>
      <c r="C2" s="142"/>
      <c r="D2" s="143"/>
      <c r="E2" s="141" t="s">
        <v>98</v>
      </c>
      <c r="F2" s="142"/>
      <c r="G2" s="143"/>
      <c r="H2" s="141" t="s">
        <v>137</v>
      </c>
      <c r="I2" s="142"/>
      <c r="J2" s="142"/>
    </row>
    <row r="3" spans="1:26" s="67" customFormat="1" ht="51.75" customHeight="1">
      <c r="A3" s="120" t="s">
        <v>134</v>
      </c>
      <c r="B3" s="68" t="s">
        <v>25</v>
      </c>
      <c r="C3" s="75" t="s">
        <v>80</v>
      </c>
      <c r="D3" s="68" t="s">
        <v>81</v>
      </c>
      <c r="E3" s="68" t="s">
        <v>25</v>
      </c>
      <c r="F3" s="75" t="s">
        <v>80</v>
      </c>
      <c r="G3" s="68" t="s">
        <v>81</v>
      </c>
      <c r="H3" s="68" t="s">
        <v>67</v>
      </c>
      <c r="I3" s="75" t="s">
        <v>80</v>
      </c>
      <c r="J3" s="96" t="s">
        <v>81</v>
      </c>
    </row>
    <row r="4" spans="1:26" ht="15.75" customHeight="1">
      <c r="A4" s="138" t="s">
        <v>66</v>
      </c>
      <c r="B4" s="71">
        <f>SUM(C4:D4)</f>
        <v>56787</v>
      </c>
      <c r="C4" s="70">
        <v>38130</v>
      </c>
      <c r="D4" s="72">
        <v>18657</v>
      </c>
      <c r="E4" s="71">
        <f t="shared" ref="E4:E5" si="0">SUM(F4:G4)</f>
        <v>59410</v>
      </c>
      <c r="F4" s="70">
        <v>39618</v>
      </c>
      <c r="G4" s="97">
        <v>19792</v>
      </c>
      <c r="H4" s="71">
        <f t="shared" ref="H4" si="1">SUM(I4:J4)</f>
        <v>59677</v>
      </c>
      <c r="I4" s="70">
        <v>39029</v>
      </c>
      <c r="J4" s="70">
        <v>20648</v>
      </c>
      <c r="M4" s="127"/>
      <c r="N4" s="127"/>
      <c r="O4" s="127"/>
      <c r="P4" s="127"/>
      <c r="Q4" s="127"/>
      <c r="R4" s="127"/>
      <c r="S4" s="127"/>
      <c r="T4" s="127"/>
      <c r="U4" s="127"/>
      <c r="V4" s="127"/>
      <c r="W4" s="127"/>
      <c r="X4" s="127"/>
      <c r="Y4" s="127"/>
      <c r="Z4" s="127"/>
    </row>
    <row r="5" spans="1:26" ht="15.75" customHeight="1">
      <c r="A5" s="133"/>
      <c r="B5" s="71">
        <f t="shared" ref="B5:B7" si="2">SUM(C5:D5)</f>
        <v>53920</v>
      </c>
      <c r="C5" s="70">
        <v>38130</v>
      </c>
      <c r="D5" s="72">
        <v>15790</v>
      </c>
      <c r="E5" s="71">
        <f t="shared" si="0"/>
        <v>56247</v>
      </c>
      <c r="F5" s="70">
        <v>39618</v>
      </c>
      <c r="G5" s="72">
        <v>16629</v>
      </c>
      <c r="H5" s="71">
        <f>SUM(I5:J5)</f>
        <v>55968</v>
      </c>
      <c r="I5" s="70">
        <v>39029</v>
      </c>
      <c r="J5" s="70">
        <v>16939</v>
      </c>
      <c r="M5" s="127"/>
      <c r="N5" s="127"/>
      <c r="O5" s="127"/>
      <c r="P5" s="127"/>
      <c r="Q5" s="127"/>
      <c r="R5" s="127"/>
      <c r="S5" s="127"/>
      <c r="T5" s="127"/>
      <c r="U5" s="127"/>
      <c r="V5" s="127"/>
      <c r="W5" s="127"/>
      <c r="X5" s="127"/>
      <c r="Y5" s="127"/>
      <c r="Z5" s="127"/>
    </row>
    <row r="6" spans="1:26" ht="15.75" customHeight="1">
      <c r="A6" s="139"/>
      <c r="B6" s="121">
        <f t="shared" si="2"/>
        <v>110707</v>
      </c>
      <c r="C6" s="122">
        <f>SUM(C4:C5)</f>
        <v>76260</v>
      </c>
      <c r="D6" s="123">
        <f>SUM(D4:D5)</f>
        <v>34447</v>
      </c>
      <c r="E6" s="121">
        <f>SUM(F6:G6)</f>
        <v>115657</v>
      </c>
      <c r="F6" s="122">
        <f>SUM(F4:F5)</f>
        <v>79236</v>
      </c>
      <c r="G6" s="123">
        <f>SUM(G4:G5)</f>
        <v>36421</v>
      </c>
      <c r="H6" s="121">
        <f>SUM(I6:J6)</f>
        <v>115645</v>
      </c>
      <c r="I6" s="122">
        <f>SUM(I4:I5)</f>
        <v>78058</v>
      </c>
      <c r="J6" s="122">
        <f>SUM(J4:J5)</f>
        <v>37587</v>
      </c>
      <c r="M6" s="127"/>
      <c r="N6" s="127"/>
    </row>
    <row r="7" spans="1:26" ht="15.75" customHeight="1">
      <c r="A7" s="133" t="s">
        <v>123</v>
      </c>
      <c r="B7" s="71">
        <f t="shared" si="2"/>
        <v>47316</v>
      </c>
      <c r="C7" s="70">
        <v>29484</v>
      </c>
      <c r="D7" s="72">
        <v>17832</v>
      </c>
      <c r="E7" s="71">
        <f t="shared" ref="E7:E39" si="3">SUM(F7:G7)</f>
        <v>52258</v>
      </c>
      <c r="F7" s="70">
        <v>32045</v>
      </c>
      <c r="G7" s="72">
        <v>20213</v>
      </c>
      <c r="H7" s="71">
        <f>SUM(I7:J7)</f>
        <v>50895</v>
      </c>
      <c r="I7" s="70">
        <v>31136</v>
      </c>
      <c r="J7" s="70">
        <v>19759</v>
      </c>
      <c r="M7" s="127"/>
      <c r="N7" s="127"/>
    </row>
    <row r="8" spans="1:26" ht="15.75" customHeight="1">
      <c r="A8" s="133"/>
      <c r="B8" s="71">
        <f t="shared" ref="B8:B39" si="4">SUM(C8:D8)</f>
        <v>45187</v>
      </c>
      <c r="C8" s="70">
        <v>29484</v>
      </c>
      <c r="D8" s="72">
        <v>15703</v>
      </c>
      <c r="E8" s="71">
        <f t="shared" si="3"/>
        <v>49430</v>
      </c>
      <c r="F8" s="70">
        <v>32045</v>
      </c>
      <c r="G8" s="72">
        <v>17385</v>
      </c>
      <c r="H8" s="71">
        <f t="shared" ref="H8:H39" si="5">SUM(I8:J8)</f>
        <v>47855</v>
      </c>
      <c r="I8" s="70">
        <v>31136</v>
      </c>
      <c r="J8" s="70">
        <v>16719</v>
      </c>
      <c r="M8" s="127"/>
      <c r="N8" s="127"/>
    </row>
    <row r="9" spans="1:26" ht="15.75" customHeight="1">
      <c r="A9" s="139"/>
      <c r="B9" s="121">
        <f t="shared" si="4"/>
        <v>92503</v>
      </c>
      <c r="C9" s="122">
        <f t="shared" ref="C9" si="6">SUM(C7:C8)</f>
        <v>58968</v>
      </c>
      <c r="D9" s="123">
        <f>SUM(D7:D8)</f>
        <v>33535</v>
      </c>
      <c r="E9" s="121">
        <f>SUM(F9:G9)</f>
        <v>101688</v>
      </c>
      <c r="F9" s="122">
        <f t="shared" ref="F9:G9" si="7">SUM(F7:F8)</f>
        <v>64090</v>
      </c>
      <c r="G9" s="123">
        <f t="shared" si="7"/>
        <v>37598</v>
      </c>
      <c r="H9" s="121">
        <f t="shared" si="5"/>
        <v>98750</v>
      </c>
      <c r="I9" s="122">
        <f>SUM(I7:I8)</f>
        <v>62272</v>
      </c>
      <c r="J9" s="122">
        <f>SUM(J7:J8)</f>
        <v>36478</v>
      </c>
      <c r="M9" s="127"/>
      <c r="N9" s="127"/>
    </row>
    <row r="10" spans="1:26" ht="15.75" customHeight="1">
      <c r="A10" s="133" t="s">
        <v>124</v>
      </c>
      <c r="B10" s="71">
        <f t="shared" si="4"/>
        <v>56711</v>
      </c>
      <c r="C10" s="70">
        <v>30628</v>
      </c>
      <c r="D10" s="72">
        <v>26083</v>
      </c>
      <c r="E10" s="71">
        <f t="shared" si="3"/>
        <v>58355</v>
      </c>
      <c r="F10" s="70">
        <v>32550</v>
      </c>
      <c r="G10" s="72">
        <v>25805</v>
      </c>
      <c r="H10" s="71">
        <f>SUM(I10:J10)</f>
        <v>57061</v>
      </c>
      <c r="I10" s="70">
        <v>31496</v>
      </c>
      <c r="J10" s="70">
        <v>25565</v>
      </c>
      <c r="M10" s="127"/>
      <c r="N10" s="127"/>
    </row>
    <row r="11" spans="1:26" ht="15.75" customHeight="1">
      <c r="A11" s="133"/>
      <c r="B11" s="71">
        <f t="shared" si="4"/>
        <v>53199</v>
      </c>
      <c r="C11" s="70">
        <v>30628</v>
      </c>
      <c r="D11" s="72">
        <v>22571</v>
      </c>
      <c r="E11" s="71">
        <f t="shared" si="3"/>
        <v>54103</v>
      </c>
      <c r="F11" s="70">
        <v>32550</v>
      </c>
      <c r="G11" s="72">
        <v>21553</v>
      </c>
      <c r="H11" s="71">
        <f t="shared" si="5"/>
        <v>52408</v>
      </c>
      <c r="I11" s="70">
        <v>31496</v>
      </c>
      <c r="J11" s="70">
        <v>20912</v>
      </c>
      <c r="M11" s="127"/>
      <c r="N11" s="127"/>
    </row>
    <row r="12" spans="1:26" ht="15.75" customHeight="1">
      <c r="A12" s="139"/>
      <c r="B12" s="121">
        <f t="shared" si="4"/>
        <v>109910</v>
      </c>
      <c r="C12" s="122">
        <f t="shared" ref="C12" si="8">SUM(C10:C11)</f>
        <v>61256</v>
      </c>
      <c r="D12" s="123">
        <f>SUM(D10:D11)</f>
        <v>48654</v>
      </c>
      <c r="E12" s="121">
        <f t="shared" si="3"/>
        <v>112458</v>
      </c>
      <c r="F12" s="122">
        <f t="shared" ref="F12:G12" si="9">SUM(F10:F11)</f>
        <v>65100</v>
      </c>
      <c r="G12" s="123">
        <f t="shared" si="9"/>
        <v>47358</v>
      </c>
      <c r="H12" s="121">
        <f t="shared" si="5"/>
        <v>109469</v>
      </c>
      <c r="I12" s="122">
        <f>SUM(I10:I11)</f>
        <v>62992</v>
      </c>
      <c r="J12" s="122">
        <f>SUM(J10:J11)</f>
        <v>46477</v>
      </c>
      <c r="M12" s="127"/>
      <c r="N12" s="127"/>
    </row>
    <row r="13" spans="1:26" ht="15.75" customHeight="1">
      <c r="A13" s="133" t="s">
        <v>125</v>
      </c>
      <c r="B13" s="71">
        <f t="shared" si="4"/>
        <v>61716</v>
      </c>
      <c r="C13" s="70">
        <v>39900</v>
      </c>
      <c r="D13" s="72">
        <v>21816</v>
      </c>
      <c r="E13" s="71">
        <f t="shared" si="3"/>
        <v>61714</v>
      </c>
      <c r="F13" s="70">
        <v>39420</v>
      </c>
      <c r="G13" s="72">
        <v>22294</v>
      </c>
      <c r="H13" s="71">
        <f t="shared" si="5"/>
        <v>62578</v>
      </c>
      <c r="I13" s="70">
        <v>39360</v>
      </c>
      <c r="J13" s="70">
        <v>23218</v>
      </c>
      <c r="M13" s="127"/>
      <c r="N13" s="127"/>
    </row>
    <row r="14" spans="1:26" ht="15.75" customHeight="1">
      <c r="A14" s="133"/>
      <c r="B14" s="71">
        <f t="shared" si="4"/>
        <v>59090</v>
      </c>
      <c r="C14" s="70">
        <v>39900</v>
      </c>
      <c r="D14" s="72">
        <v>19190</v>
      </c>
      <c r="E14" s="71">
        <f t="shared" si="3"/>
        <v>58649</v>
      </c>
      <c r="F14" s="70">
        <v>39420</v>
      </c>
      <c r="G14" s="72">
        <v>19229</v>
      </c>
      <c r="H14" s="71">
        <f t="shared" si="5"/>
        <v>59074</v>
      </c>
      <c r="I14" s="70">
        <v>39360</v>
      </c>
      <c r="J14" s="70">
        <v>19714</v>
      </c>
      <c r="M14" s="127"/>
      <c r="N14" s="127"/>
    </row>
    <row r="15" spans="1:26" ht="15.75" customHeight="1">
      <c r="A15" s="139"/>
      <c r="B15" s="121">
        <f t="shared" si="4"/>
        <v>120806</v>
      </c>
      <c r="C15" s="122">
        <f t="shared" ref="C15" si="10">SUM(C13:C14)</f>
        <v>79800</v>
      </c>
      <c r="D15" s="123">
        <f>SUM(D13:D14)</f>
        <v>41006</v>
      </c>
      <c r="E15" s="121">
        <f t="shared" si="3"/>
        <v>120363</v>
      </c>
      <c r="F15" s="122">
        <f t="shared" ref="F15:G15" si="11">SUM(F13:F14)</f>
        <v>78840</v>
      </c>
      <c r="G15" s="123">
        <f t="shared" si="11"/>
        <v>41523</v>
      </c>
      <c r="H15" s="121">
        <f t="shared" si="5"/>
        <v>121652</v>
      </c>
      <c r="I15" s="122">
        <f t="shared" ref="I15:J15" si="12">SUM(I13:I14)</f>
        <v>78720</v>
      </c>
      <c r="J15" s="122">
        <f t="shared" si="12"/>
        <v>42932</v>
      </c>
      <c r="M15" s="127"/>
      <c r="N15" s="127"/>
    </row>
    <row r="16" spans="1:26" ht="15.75" customHeight="1">
      <c r="A16" s="133" t="s">
        <v>126</v>
      </c>
      <c r="B16" s="71">
        <f t="shared" si="4"/>
        <v>68914</v>
      </c>
      <c r="C16" s="70">
        <v>42067</v>
      </c>
      <c r="D16" s="72">
        <v>26847</v>
      </c>
      <c r="E16" s="71">
        <f t="shared" si="3"/>
        <v>64178</v>
      </c>
      <c r="F16" s="70">
        <v>41695</v>
      </c>
      <c r="G16" s="72">
        <v>22483</v>
      </c>
      <c r="H16" s="71">
        <f t="shared" si="5"/>
        <v>69076</v>
      </c>
      <c r="I16" s="70">
        <v>41168</v>
      </c>
      <c r="J16" s="70">
        <v>27908</v>
      </c>
    </row>
    <row r="17" spans="1:27" ht="15.75" customHeight="1">
      <c r="A17" s="133"/>
      <c r="B17" s="71">
        <f t="shared" si="4"/>
        <v>65328</v>
      </c>
      <c r="C17" s="70">
        <v>42067</v>
      </c>
      <c r="D17" s="72">
        <v>23261</v>
      </c>
      <c r="E17" s="71">
        <f t="shared" si="3"/>
        <v>60749</v>
      </c>
      <c r="F17" s="70">
        <v>41695</v>
      </c>
      <c r="G17" s="72">
        <v>19054</v>
      </c>
      <c r="H17" s="71">
        <f t="shared" si="5"/>
        <v>64910</v>
      </c>
      <c r="I17" s="70">
        <v>41168</v>
      </c>
      <c r="J17" s="70">
        <v>23742</v>
      </c>
    </row>
    <row r="18" spans="1:27" ht="15.75" customHeight="1">
      <c r="A18" s="139"/>
      <c r="B18" s="121">
        <f t="shared" si="4"/>
        <v>134242</v>
      </c>
      <c r="C18" s="122">
        <f t="shared" ref="C18" si="13">SUM(C16:C17)</f>
        <v>84134</v>
      </c>
      <c r="D18" s="123">
        <f>SUM(D16:D17)</f>
        <v>50108</v>
      </c>
      <c r="E18" s="121">
        <f t="shared" si="3"/>
        <v>124927</v>
      </c>
      <c r="F18" s="122">
        <f t="shared" ref="F18:G18" si="14">SUM(F16:F17)</f>
        <v>83390</v>
      </c>
      <c r="G18" s="123">
        <f t="shared" si="14"/>
        <v>41537</v>
      </c>
      <c r="H18" s="121">
        <f t="shared" si="5"/>
        <v>133986</v>
      </c>
      <c r="I18" s="122">
        <f t="shared" ref="I18:J18" si="15">SUM(I16:I17)</f>
        <v>82336</v>
      </c>
      <c r="J18" s="122">
        <f t="shared" si="15"/>
        <v>51650</v>
      </c>
      <c r="O18" s="127"/>
      <c r="P18" s="127"/>
      <c r="Q18" s="127"/>
      <c r="R18" s="127"/>
      <c r="S18" s="127"/>
      <c r="T18" s="127"/>
      <c r="U18" s="127"/>
      <c r="V18" s="127"/>
      <c r="W18" s="127"/>
      <c r="X18" s="127"/>
      <c r="Y18" s="127"/>
      <c r="Z18" s="127"/>
      <c r="AA18" s="127"/>
    </row>
    <row r="19" spans="1:27" ht="15.75" customHeight="1">
      <c r="A19" s="133" t="s">
        <v>127</v>
      </c>
      <c r="B19" s="71">
        <f t="shared" si="4"/>
        <v>59066</v>
      </c>
      <c r="C19" s="70">
        <v>40500</v>
      </c>
      <c r="D19" s="72">
        <v>18566</v>
      </c>
      <c r="E19" s="71">
        <f t="shared" si="3"/>
        <v>59352</v>
      </c>
      <c r="F19" s="70">
        <v>40320</v>
      </c>
      <c r="G19" s="72">
        <v>19032</v>
      </c>
      <c r="H19" s="71">
        <f t="shared" si="5"/>
        <v>59681</v>
      </c>
      <c r="I19" s="70">
        <v>39840</v>
      </c>
      <c r="J19" s="70">
        <v>19841</v>
      </c>
      <c r="O19" s="127"/>
      <c r="P19" s="127"/>
      <c r="Q19" s="127"/>
      <c r="R19" s="127"/>
      <c r="S19" s="127"/>
      <c r="T19" s="127"/>
      <c r="U19" s="127"/>
      <c r="V19" s="127"/>
      <c r="W19" s="127"/>
      <c r="X19" s="127"/>
      <c r="Y19" s="127"/>
      <c r="Z19" s="127"/>
      <c r="AA19" s="127"/>
    </row>
    <row r="20" spans="1:27" ht="15.75" customHeight="1">
      <c r="A20" s="133"/>
      <c r="B20" s="71">
        <f t="shared" si="4"/>
        <v>56312</v>
      </c>
      <c r="C20" s="70">
        <v>40500</v>
      </c>
      <c r="D20" s="72">
        <v>15812</v>
      </c>
      <c r="E20" s="71">
        <f t="shared" si="3"/>
        <v>56506</v>
      </c>
      <c r="F20" s="70">
        <v>40320</v>
      </c>
      <c r="G20" s="72">
        <v>16186</v>
      </c>
      <c r="H20" s="71">
        <f t="shared" si="5"/>
        <v>56326</v>
      </c>
      <c r="I20" s="70">
        <v>39840</v>
      </c>
      <c r="J20" s="70">
        <v>16486</v>
      </c>
    </row>
    <row r="21" spans="1:27" ht="15.75" customHeight="1">
      <c r="A21" s="139"/>
      <c r="B21" s="121">
        <f t="shared" si="4"/>
        <v>115378</v>
      </c>
      <c r="C21" s="122">
        <f t="shared" ref="C21" si="16">SUM(C19:C20)</f>
        <v>81000</v>
      </c>
      <c r="D21" s="123">
        <f>SUM(D19:D20)</f>
        <v>34378</v>
      </c>
      <c r="E21" s="121">
        <f t="shared" si="3"/>
        <v>115858</v>
      </c>
      <c r="F21" s="122">
        <f t="shared" ref="F21:G21" si="17">SUM(F19:F20)</f>
        <v>80640</v>
      </c>
      <c r="G21" s="123">
        <f t="shared" si="17"/>
        <v>35218</v>
      </c>
      <c r="H21" s="121">
        <f t="shared" si="5"/>
        <v>116007</v>
      </c>
      <c r="I21" s="122">
        <f t="shared" ref="I21:J21" si="18">SUM(I19:I20)</f>
        <v>79680</v>
      </c>
      <c r="J21" s="122">
        <f t="shared" si="18"/>
        <v>36327</v>
      </c>
    </row>
    <row r="22" spans="1:27" ht="15.75" customHeight="1">
      <c r="A22" s="133" t="s">
        <v>128</v>
      </c>
      <c r="B22" s="71">
        <f t="shared" si="4"/>
        <v>60873</v>
      </c>
      <c r="C22" s="70">
        <v>40021</v>
      </c>
      <c r="D22" s="72">
        <v>20852</v>
      </c>
      <c r="E22" s="71">
        <f t="shared" si="3"/>
        <v>62144</v>
      </c>
      <c r="F22" s="70">
        <v>39742</v>
      </c>
      <c r="G22" s="72">
        <v>22402</v>
      </c>
      <c r="H22" s="71">
        <f t="shared" si="5"/>
        <v>62089</v>
      </c>
      <c r="I22" s="70">
        <v>39928</v>
      </c>
      <c r="J22" s="70">
        <v>22161</v>
      </c>
    </row>
    <row r="23" spans="1:27" ht="15.75" customHeight="1">
      <c r="A23" s="133"/>
      <c r="B23" s="71">
        <f t="shared" si="4"/>
        <v>57906</v>
      </c>
      <c r="C23" s="70">
        <v>40021</v>
      </c>
      <c r="D23" s="72">
        <v>17885</v>
      </c>
      <c r="E23" s="71">
        <f t="shared" si="3"/>
        <v>58957</v>
      </c>
      <c r="F23" s="70">
        <v>39742</v>
      </c>
      <c r="G23" s="72">
        <v>19215</v>
      </c>
      <c r="H23" s="71">
        <f t="shared" si="5"/>
        <v>58854</v>
      </c>
      <c r="I23" s="70">
        <v>39928</v>
      </c>
      <c r="J23" s="70">
        <v>18926</v>
      </c>
    </row>
    <row r="24" spans="1:27" ht="15.75" customHeight="1">
      <c r="A24" s="139"/>
      <c r="B24" s="121">
        <f t="shared" si="4"/>
        <v>118779</v>
      </c>
      <c r="C24" s="122">
        <f t="shared" ref="C24" si="19">SUM(C22:C23)</f>
        <v>80042</v>
      </c>
      <c r="D24" s="123">
        <f>SUM(D22:D23)</f>
        <v>38737</v>
      </c>
      <c r="E24" s="121">
        <f t="shared" si="3"/>
        <v>121101</v>
      </c>
      <c r="F24" s="122">
        <f t="shared" ref="F24:G24" si="20">SUM(F22:F23)</f>
        <v>79484</v>
      </c>
      <c r="G24" s="123">
        <f t="shared" si="20"/>
        <v>41617</v>
      </c>
      <c r="H24" s="121">
        <f t="shared" si="5"/>
        <v>120943</v>
      </c>
      <c r="I24" s="122">
        <f t="shared" ref="I24:J24" si="21">SUM(I22:I23)</f>
        <v>79856</v>
      </c>
      <c r="J24" s="122">
        <f t="shared" si="21"/>
        <v>41087</v>
      </c>
    </row>
    <row r="25" spans="1:27" ht="15.75" customHeight="1">
      <c r="A25" s="133" t="s">
        <v>129</v>
      </c>
      <c r="B25" s="71">
        <f t="shared" si="4"/>
        <v>66572</v>
      </c>
      <c r="C25" s="70">
        <v>39370</v>
      </c>
      <c r="D25" s="72">
        <v>27202</v>
      </c>
      <c r="E25" s="71">
        <f t="shared" si="3"/>
        <v>65155</v>
      </c>
      <c r="F25" s="70">
        <v>37851</v>
      </c>
      <c r="G25" s="72">
        <v>27304</v>
      </c>
      <c r="H25" s="71">
        <f t="shared" si="5"/>
        <v>66912</v>
      </c>
      <c r="I25" s="70">
        <v>38006</v>
      </c>
      <c r="J25" s="70">
        <v>28906</v>
      </c>
    </row>
    <row r="26" spans="1:27" ht="15.75" customHeight="1">
      <c r="A26" s="133"/>
      <c r="B26" s="71">
        <f t="shared" si="4"/>
        <v>62818</v>
      </c>
      <c r="C26" s="70">
        <v>39370</v>
      </c>
      <c r="D26" s="72">
        <v>23448</v>
      </c>
      <c r="E26" s="71">
        <f t="shared" si="3"/>
        <v>60669</v>
      </c>
      <c r="F26" s="70">
        <v>37851</v>
      </c>
      <c r="G26" s="72">
        <v>22818</v>
      </c>
      <c r="H26" s="71">
        <f t="shared" si="5"/>
        <v>62120</v>
      </c>
      <c r="I26" s="70">
        <v>38006</v>
      </c>
      <c r="J26" s="70">
        <v>24114</v>
      </c>
    </row>
    <row r="27" spans="1:27" ht="15.75" customHeight="1">
      <c r="A27" s="139"/>
      <c r="B27" s="121">
        <f t="shared" si="4"/>
        <v>129390</v>
      </c>
      <c r="C27" s="122">
        <f t="shared" ref="C27" si="22">SUM(C25:C26)</f>
        <v>78740</v>
      </c>
      <c r="D27" s="123">
        <f>SUM(D25:D26)</f>
        <v>50650</v>
      </c>
      <c r="E27" s="121">
        <f t="shared" si="3"/>
        <v>125824</v>
      </c>
      <c r="F27" s="122">
        <f t="shared" ref="F27:G27" si="23">SUM(F25:F26)</f>
        <v>75702</v>
      </c>
      <c r="G27" s="123">
        <f t="shared" si="23"/>
        <v>50122</v>
      </c>
      <c r="H27" s="121">
        <f t="shared" si="5"/>
        <v>129032</v>
      </c>
      <c r="I27" s="122">
        <f t="shared" ref="I27:J27" si="24">SUM(I25:I26)</f>
        <v>76012</v>
      </c>
      <c r="J27" s="122">
        <f t="shared" si="24"/>
        <v>53020</v>
      </c>
    </row>
    <row r="28" spans="1:27" ht="15.75" customHeight="1">
      <c r="A28" s="133" t="s">
        <v>130</v>
      </c>
      <c r="B28" s="71">
        <f t="shared" si="4"/>
        <v>60983</v>
      </c>
      <c r="C28" s="70">
        <v>40200</v>
      </c>
      <c r="D28" s="72">
        <v>20783</v>
      </c>
      <c r="E28" s="71">
        <f t="shared" si="3"/>
        <v>62009</v>
      </c>
      <c r="F28" s="70">
        <v>39780</v>
      </c>
      <c r="G28" s="72">
        <v>22229</v>
      </c>
      <c r="H28" s="71">
        <f t="shared" si="5"/>
        <v>61816</v>
      </c>
      <c r="I28" s="70">
        <v>39630</v>
      </c>
      <c r="J28" s="70">
        <v>22186</v>
      </c>
    </row>
    <row r="29" spans="1:27" ht="15.75" customHeight="1">
      <c r="A29" s="133"/>
      <c r="B29" s="71">
        <f t="shared" si="4"/>
        <v>58120</v>
      </c>
      <c r="C29" s="70">
        <v>40200</v>
      </c>
      <c r="D29" s="72">
        <v>17920</v>
      </c>
      <c r="E29" s="71">
        <f t="shared" si="3"/>
        <v>58766</v>
      </c>
      <c r="F29" s="70">
        <v>39780</v>
      </c>
      <c r="G29" s="72">
        <v>18986</v>
      </c>
      <c r="H29" s="71">
        <f t="shared" si="5"/>
        <v>58090</v>
      </c>
      <c r="I29" s="70">
        <v>39630</v>
      </c>
      <c r="J29" s="70">
        <v>18460</v>
      </c>
    </row>
    <row r="30" spans="1:27" ht="15.75" customHeight="1">
      <c r="A30" s="139"/>
      <c r="B30" s="121">
        <f t="shared" si="4"/>
        <v>119103</v>
      </c>
      <c r="C30" s="122">
        <f t="shared" ref="C30" si="25">SUM(C28:C29)</f>
        <v>80400</v>
      </c>
      <c r="D30" s="123">
        <f>SUM(D28:D29)</f>
        <v>38703</v>
      </c>
      <c r="E30" s="121">
        <f t="shared" si="3"/>
        <v>120775</v>
      </c>
      <c r="F30" s="122">
        <f t="shared" ref="F30:G30" si="26">SUM(F28:F29)</f>
        <v>79560</v>
      </c>
      <c r="G30" s="123">
        <f t="shared" si="26"/>
        <v>41215</v>
      </c>
      <c r="H30" s="121">
        <f t="shared" si="5"/>
        <v>119906</v>
      </c>
      <c r="I30" s="122">
        <f t="shared" ref="I30:J30" si="27">SUM(I28:I29)</f>
        <v>79260</v>
      </c>
      <c r="J30" s="122">
        <f t="shared" si="27"/>
        <v>40646</v>
      </c>
    </row>
    <row r="31" spans="1:27" ht="15.75" customHeight="1">
      <c r="A31" s="133" t="s">
        <v>131</v>
      </c>
      <c r="B31" s="71">
        <f t="shared" si="4"/>
        <v>62660</v>
      </c>
      <c r="C31" s="70">
        <v>40052</v>
      </c>
      <c r="D31" s="72">
        <v>22608</v>
      </c>
      <c r="E31" s="71">
        <f t="shared" si="3"/>
        <v>64599</v>
      </c>
      <c r="F31" s="70">
        <v>39835</v>
      </c>
      <c r="G31" s="72">
        <v>24764</v>
      </c>
      <c r="H31" s="71">
        <f t="shared" si="5"/>
        <v>65283</v>
      </c>
      <c r="I31" s="70">
        <v>39711</v>
      </c>
      <c r="J31" s="70">
        <v>25572</v>
      </c>
    </row>
    <row r="32" spans="1:27" ht="15.75" customHeight="1">
      <c r="A32" s="133"/>
      <c r="B32" s="71">
        <f t="shared" si="4"/>
        <v>59568</v>
      </c>
      <c r="C32" s="70">
        <v>40052</v>
      </c>
      <c r="D32" s="72">
        <v>19516</v>
      </c>
      <c r="E32" s="71">
        <f t="shared" si="3"/>
        <v>60810</v>
      </c>
      <c r="F32" s="70">
        <v>39835</v>
      </c>
      <c r="G32" s="72">
        <v>20975</v>
      </c>
      <c r="H32" s="71">
        <f t="shared" si="5"/>
        <v>60777</v>
      </c>
      <c r="I32" s="70">
        <v>39711</v>
      </c>
      <c r="J32" s="70">
        <v>21066</v>
      </c>
    </row>
    <row r="33" spans="1:11" ht="15.75" customHeight="1">
      <c r="A33" s="139"/>
      <c r="B33" s="121">
        <f t="shared" si="4"/>
        <v>122228</v>
      </c>
      <c r="C33" s="122">
        <f t="shared" ref="C33" si="28">SUM(C31:C32)</f>
        <v>80104</v>
      </c>
      <c r="D33" s="123">
        <f>SUM(D31:D32)</f>
        <v>42124</v>
      </c>
      <c r="E33" s="121">
        <f t="shared" si="3"/>
        <v>125409</v>
      </c>
      <c r="F33" s="122">
        <f t="shared" ref="F33:G33" si="29">SUM(F31:F32)</f>
        <v>79670</v>
      </c>
      <c r="G33" s="123">
        <f t="shared" si="29"/>
        <v>45739</v>
      </c>
      <c r="H33" s="121">
        <f t="shared" si="5"/>
        <v>126060</v>
      </c>
      <c r="I33" s="122">
        <f t="shared" ref="I33:J33" si="30">SUM(I31:I32)</f>
        <v>79422</v>
      </c>
      <c r="J33" s="122">
        <f t="shared" si="30"/>
        <v>46638</v>
      </c>
    </row>
    <row r="34" spans="1:11" ht="15.75" customHeight="1">
      <c r="A34" s="133" t="s">
        <v>132</v>
      </c>
      <c r="B34" s="71">
        <f t="shared" si="4"/>
        <v>60418</v>
      </c>
      <c r="C34" s="70">
        <v>38850</v>
      </c>
      <c r="D34" s="72">
        <v>21568</v>
      </c>
      <c r="E34" s="71">
        <f t="shared" si="3"/>
        <v>62323</v>
      </c>
      <c r="F34" s="70">
        <v>38280</v>
      </c>
      <c r="G34" s="72">
        <v>24043</v>
      </c>
      <c r="H34" s="71">
        <f t="shared" si="5"/>
        <v>62791</v>
      </c>
      <c r="I34" s="70">
        <v>37980</v>
      </c>
      <c r="J34" s="70">
        <v>24811</v>
      </c>
    </row>
    <row r="35" spans="1:11" ht="15.75" customHeight="1">
      <c r="A35" s="133"/>
      <c r="B35" s="71">
        <f t="shared" si="4"/>
        <v>57802</v>
      </c>
      <c r="C35" s="70">
        <v>38850</v>
      </c>
      <c r="D35" s="72">
        <v>18952</v>
      </c>
      <c r="E35" s="71">
        <f t="shared" si="3"/>
        <v>58696</v>
      </c>
      <c r="F35" s="70">
        <v>38280</v>
      </c>
      <c r="G35" s="72">
        <v>20416</v>
      </c>
      <c r="H35" s="71">
        <f t="shared" si="5"/>
        <v>58768</v>
      </c>
      <c r="I35" s="70">
        <v>37980</v>
      </c>
      <c r="J35" s="70">
        <v>20788</v>
      </c>
    </row>
    <row r="36" spans="1:11" ht="15.75" customHeight="1">
      <c r="A36" s="139"/>
      <c r="B36" s="121">
        <f t="shared" si="4"/>
        <v>118220</v>
      </c>
      <c r="C36" s="122">
        <f t="shared" ref="C36" si="31">SUM(C34:C35)</f>
        <v>77700</v>
      </c>
      <c r="D36" s="123">
        <f>SUM(D34:D35)</f>
        <v>40520</v>
      </c>
      <c r="E36" s="121">
        <f t="shared" si="3"/>
        <v>121019</v>
      </c>
      <c r="F36" s="122">
        <f t="shared" ref="F36:G36" si="32">SUM(F34:F35)</f>
        <v>76560</v>
      </c>
      <c r="G36" s="123">
        <f t="shared" si="32"/>
        <v>44459</v>
      </c>
      <c r="H36" s="121">
        <f t="shared" si="5"/>
        <v>121559</v>
      </c>
      <c r="I36" s="122">
        <f t="shared" ref="I36:J36" si="33">SUM(I34:I35)</f>
        <v>75960</v>
      </c>
      <c r="J36" s="122">
        <f t="shared" si="33"/>
        <v>45599</v>
      </c>
    </row>
    <row r="37" spans="1:11" ht="15.75" customHeight="1">
      <c r="A37" s="140" t="s">
        <v>133</v>
      </c>
      <c r="B37" s="71">
        <f t="shared" si="4"/>
        <v>56851</v>
      </c>
      <c r="C37" s="70">
        <v>35588</v>
      </c>
      <c r="D37" s="72">
        <v>21263</v>
      </c>
      <c r="E37" s="71">
        <f t="shared" si="3"/>
        <v>58494</v>
      </c>
      <c r="F37" s="70">
        <v>35371</v>
      </c>
      <c r="G37" s="72">
        <v>23123</v>
      </c>
      <c r="H37" s="71">
        <f t="shared" si="5"/>
        <v>59087</v>
      </c>
      <c r="I37" s="70">
        <v>35588</v>
      </c>
      <c r="J37" s="70">
        <v>23499</v>
      </c>
    </row>
    <row r="38" spans="1:11" ht="15.75" customHeight="1">
      <c r="A38" s="133"/>
      <c r="B38" s="71">
        <f t="shared" si="4"/>
        <v>54472</v>
      </c>
      <c r="C38" s="70">
        <v>35588</v>
      </c>
      <c r="D38" s="72">
        <v>18884</v>
      </c>
      <c r="E38" s="71">
        <f t="shared" si="3"/>
        <v>55497</v>
      </c>
      <c r="F38" s="70">
        <v>35371</v>
      </c>
      <c r="G38" s="72">
        <v>20126</v>
      </c>
      <c r="H38" s="71">
        <f t="shared" si="5"/>
        <v>55672</v>
      </c>
      <c r="I38" s="70">
        <v>35588</v>
      </c>
      <c r="J38" s="70">
        <v>20084</v>
      </c>
    </row>
    <row r="39" spans="1:11" ht="15.75" customHeight="1">
      <c r="A39" s="134"/>
      <c r="B39" s="124">
        <f t="shared" si="4"/>
        <v>111323</v>
      </c>
      <c r="C39" s="125">
        <f t="shared" ref="C39" si="34">SUM(C37:C38)</f>
        <v>71176</v>
      </c>
      <c r="D39" s="126">
        <f>SUM(D37:D38)</f>
        <v>40147</v>
      </c>
      <c r="E39" s="124">
        <f t="shared" si="3"/>
        <v>113991</v>
      </c>
      <c r="F39" s="125">
        <f t="shared" ref="F39:G39" si="35">SUM(F37:F38)</f>
        <v>70742</v>
      </c>
      <c r="G39" s="126">
        <f t="shared" si="35"/>
        <v>43249</v>
      </c>
      <c r="H39" s="124">
        <f t="shared" si="5"/>
        <v>114759</v>
      </c>
      <c r="I39" s="125">
        <f t="shared" ref="I39:J39" si="36">SUM(I37:I38)</f>
        <v>71176</v>
      </c>
      <c r="J39" s="125">
        <f t="shared" si="36"/>
        <v>43583</v>
      </c>
    </row>
    <row r="40" spans="1:11" ht="15.75" customHeight="1">
      <c r="A40" s="133" t="s">
        <v>65</v>
      </c>
      <c r="B40" s="71">
        <f>SUM(B4,B7,B10,B13,B16,B19,B22,B25,B28,B31,B34,B37)</f>
        <v>718867</v>
      </c>
      <c r="C40" s="70">
        <f t="shared" ref="C40:H40" si="37">SUM(C4,C7,C10,C13,C16,C19,C22,C25,C28,C31,C34,C37)</f>
        <v>454790</v>
      </c>
      <c r="D40" s="72">
        <f t="shared" si="37"/>
        <v>264077</v>
      </c>
      <c r="E40" s="70">
        <f t="shared" si="37"/>
        <v>729991</v>
      </c>
      <c r="F40" s="70">
        <f t="shared" si="37"/>
        <v>456507</v>
      </c>
      <c r="G40" s="72">
        <f t="shared" si="37"/>
        <v>273484</v>
      </c>
      <c r="H40" s="71">
        <f t="shared" si="37"/>
        <v>736946</v>
      </c>
      <c r="I40" s="70">
        <f>SUM(I4,I7,I10,I13,I16,I19,I22,I25,I28,I31,I34,I37)</f>
        <v>452872</v>
      </c>
      <c r="J40" s="70">
        <f>SUM(J4,J7,J10,J13,J16,J19,J22,J25,J28,J31,J34,J37)</f>
        <v>284074</v>
      </c>
    </row>
    <row r="41" spans="1:11" ht="15.75" customHeight="1">
      <c r="A41" s="133"/>
      <c r="B41" s="71">
        <f t="shared" ref="B41:J41" si="38">SUM(B5,B8,B11,B14,B17,B20,B23,B26,B29,B32,B35,B38)</f>
        <v>683722</v>
      </c>
      <c r="C41" s="70">
        <f t="shared" si="38"/>
        <v>454790</v>
      </c>
      <c r="D41" s="72">
        <f t="shared" si="38"/>
        <v>228932</v>
      </c>
      <c r="E41" s="70">
        <f t="shared" si="38"/>
        <v>689079</v>
      </c>
      <c r="F41" s="70">
        <f t="shared" si="38"/>
        <v>456507</v>
      </c>
      <c r="G41" s="72">
        <f t="shared" si="38"/>
        <v>232572</v>
      </c>
      <c r="H41" s="71">
        <f t="shared" si="38"/>
        <v>690822</v>
      </c>
      <c r="I41" s="70">
        <f t="shared" si="38"/>
        <v>452872</v>
      </c>
      <c r="J41" s="70">
        <f t="shared" si="38"/>
        <v>237950</v>
      </c>
    </row>
    <row r="42" spans="1:11" ht="15.75" customHeight="1">
      <c r="A42" s="134"/>
      <c r="B42" s="124">
        <f t="shared" ref="B42:J42" si="39">SUM(B6,B9,B12,B15,B18,B21,B24,B27,B30,B33,B36,B39)</f>
        <v>1402589</v>
      </c>
      <c r="C42" s="125">
        <f t="shared" si="39"/>
        <v>909580</v>
      </c>
      <c r="D42" s="126">
        <f>SUM(D6,D9,D12,D15,D18,D21,D24,D27,D30,D33,D36,D39)</f>
        <v>493009</v>
      </c>
      <c r="E42" s="125">
        <f t="shared" si="39"/>
        <v>1419070</v>
      </c>
      <c r="F42" s="125">
        <f t="shared" si="39"/>
        <v>913014</v>
      </c>
      <c r="G42" s="126">
        <f t="shared" si="39"/>
        <v>506056</v>
      </c>
      <c r="H42" s="124">
        <f t="shared" si="39"/>
        <v>1427768</v>
      </c>
      <c r="I42" s="125">
        <f t="shared" si="39"/>
        <v>905744</v>
      </c>
      <c r="J42" s="125">
        <f t="shared" si="39"/>
        <v>522024</v>
      </c>
    </row>
    <row r="43" spans="1:11" ht="15.75" customHeight="1">
      <c r="A43" s="135" t="s">
        <v>135</v>
      </c>
      <c r="B43" s="128">
        <f>SUM(C43:D43)</f>
        <v>1969</v>
      </c>
      <c r="C43" s="129">
        <f>ROUND(C40/365,0)</f>
        <v>1246</v>
      </c>
      <c r="D43" s="129">
        <f>ROUND(D40/365,0)</f>
        <v>723</v>
      </c>
      <c r="E43" s="128">
        <f>SUM(F43:G43)</f>
        <v>1994</v>
      </c>
      <c r="F43" s="129">
        <f>ROUND(F40/366,0)</f>
        <v>1247</v>
      </c>
      <c r="G43" s="129">
        <f>ROUND(G40/366,0)</f>
        <v>747</v>
      </c>
      <c r="H43" s="128">
        <f>SUM(I43:J43)</f>
        <v>2019</v>
      </c>
      <c r="I43" s="129">
        <f>ROUND(I40/365,0)</f>
        <v>1241</v>
      </c>
      <c r="J43" s="129">
        <f>ROUND(J40/365,0)</f>
        <v>778</v>
      </c>
    </row>
    <row r="44" spans="1:11" ht="15.75" customHeight="1">
      <c r="A44" s="136"/>
      <c r="B44" s="71">
        <f t="shared" ref="B44:B45" si="40">SUM(C44:D44)</f>
        <v>1873</v>
      </c>
      <c r="C44" s="70">
        <f t="shared" ref="C44:D44" si="41">ROUND(C41/365,0)</f>
        <v>1246</v>
      </c>
      <c r="D44" s="72">
        <f t="shared" si="41"/>
        <v>627</v>
      </c>
      <c r="E44" s="71">
        <f t="shared" ref="E44:E45" si="42">SUM(F44:G44)</f>
        <v>1882</v>
      </c>
      <c r="F44" s="70">
        <f>ROUND(F41/366,0)</f>
        <v>1247</v>
      </c>
      <c r="G44" s="72">
        <f t="shared" ref="G44" si="43">ROUND(G41/366,0)</f>
        <v>635</v>
      </c>
      <c r="H44" s="71">
        <f t="shared" ref="H44:H45" si="44">SUM(I44:J44)</f>
        <v>1893</v>
      </c>
      <c r="I44" s="70">
        <f t="shared" ref="I44:J44" si="45">ROUND(I41/365,0)</f>
        <v>1241</v>
      </c>
      <c r="J44" s="70">
        <f t="shared" si="45"/>
        <v>652</v>
      </c>
    </row>
    <row r="45" spans="1:11" ht="15.75" customHeight="1" thickBot="1">
      <c r="A45" s="137"/>
      <c r="B45" s="130">
        <f t="shared" si="40"/>
        <v>3843</v>
      </c>
      <c r="C45" s="131">
        <f t="shared" ref="C45:D45" si="46">ROUND(C42/365,0)</f>
        <v>2492</v>
      </c>
      <c r="D45" s="132">
        <f t="shared" si="46"/>
        <v>1351</v>
      </c>
      <c r="E45" s="130">
        <f t="shared" si="42"/>
        <v>3878</v>
      </c>
      <c r="F45" s="131">
        <f t="shared" ref="F45:G45" si="47">ROUND(F42/366,0)</f>
        <v>2495</v>
      </c>
      <c r="G45" s="132">
        <f t="shared" si="47"/>
        <v>1383</v>
      </c>
      <c r="H45" s="130">
        <f t="shared" si="44"/>
        <v>3911</v>
      </c>
      <c r="I45" s="131">
        <f t="shared" ref="I45:J45" si="48">ROUND(I42/365,0)</f>
        <v>2481</v>
      </c>
      <c r="J45" s="131">
        <f t="shared" si="48"/>
        <v>1430</v>
      </c>
    </row>
    <row r="46" spans="1:11" s="36" customFormat="1" ht="9" customHeight="1">
      <c r="A46" s="80"/>
      <c r="B46" s="80"/>
      <c r="C46" s="32"/>
      <c r="D46" s="32"/>
      <c r="E46" s="32"/>
      <c r="F46" s="32"/>
      <c r="G46" s="32"/>
      <c r="H46" s="32"/>
      <c r="I46" s="32"/>
      <c r="J46" s="32"/>
      <c r="K46" s="32"/>
    </row>
    <row r="47" spans="1:11" ht="14.25" customHeight="1">
      <c r="A47" s="1" t="s">
        <v>122</v>
      </c>
      <c r="B47" s="33"/>
      <c r="C47" s="33"/>
      <c r="D47" s="33"/>
      <c r="E47" s="33"/>
      <c r="F47" s="33"/>
      <c r="G47" s="33"/>
      <c r="H47" s="33"/>
      <c r="I47" s="33"/>
      <c r="J47" s="33"/>
    </row>
  </sheetData>
  <mergeCells count="18">
    <mergeCell ref="B2:D2"/>
    <mergeCell ref="E2:G2"/>
    <mergeCell ref="H2:J2"/>
    <mergeCell ref="A1:J1"/>
    <mergeCell ref="A40:A42"/>
    <mergeCell ref="A43:A45"/>
    <mergeCell ref="A4:A6"/>
    <mergeCell ref="A7:A9"/>
    <mergeCell ref="A10:A12"/>
    <mergeCell ref="A13:A15"/>
    <mergeCell ref="A16:A18"/>
    <mergeCell ref="A19:A21"/>
    <mergeCell ref="A22:A24"/>
    <mergeCell ref="A25:A27"/>
    <mergeCell ref="A28:A30"/>
    <mergeCell ref="A31:A33"/>
    <mergeCell ref="A34:A36"/>
    <mergeCell ref="A37:A39"/>
  </mergeCells>
  <phoneticPr fontId="2"/>
  <printOptions horizontalCentered="1"/>
  <pageMargins left="0.59055118110236227" right="0.59055118110236227"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8"/>
  <sheetViews>
    <sheetView zoomScaleNormal="100" workbookViewId="0">
      <selection activeCell="J22" sqref="J22:K22"/>
    </sheetView>
  </sheetViews>
  <sheetFormatPr defaultColWidth="9" defaultRowHeight="14.25"/>
  <cols>
    <col min="1" max="1" width="4.375" style="36" customWidth="1"/>
    <col min="2" max="2" width="3.75" style="36" customWidth="1"/>
    <col min="3" max="11" width="8.5" style="36" customWidth="1"/>
    <col min="12" max="16384" width="9" style="36"/>
  </cols>
  <sheetData>
    <row r="1" spans="1:11" ht="18.75">
      <c r="A1" s="155" t="s">
        <v>60</v>
      </c>
      <c r="B1" s="155"/>
      <c r="C1" s="155"/>
      <c r="D1" s="155"/>
      <c r="E1" s="155"/>
      <c r="F1" s="155"/>
      <c r="G1" s="155"/>
      <c r="H1" s="155"/>
      <c r="I1" s="155"/>
      <c r="J1" s="155"/>
      <c r="K1" s="155"/>
    </row>
    <row r="2" spans="1:11">
      <c r="A2" s="33"/>
      <c r="B2" s="33"/>
      <c r="C2" s="1"/>
      <c r="D2" s="1"/>
      <c r="E2" s="1"/>
      <c r="F2" s="1"/>
      <c r="G2" s="1"/>
      <c r="H2" s="1"/>
      <c r="I2" s="1"/>
      <c r="J2" s="1"/>
      <c r="K2" s="1"/>
    </row>
    <row r="3" spans="1:11" ht="15" thickBot="1">
      <c r="A3" s="37"/>
      <c r="B3" s="37"/>
      <c r="C3" s="37"/>
      <c r="D3" s="2"/>
      <c r="E3" s="2"/>
      <c r="F3" s="2"/>
      <c r="G3" s="2"/>
      <c r="H3" s="2"/>
      <c r="I3" s="2"/>
      <c r="J3" s="166" t="s">
        <v>75</v>
      </c>
      <c r="K3" s="166"/>
    </row>
    <row r="4" spans="1:11">
      <c r="A4" s="33"/>
      <c r="B4" s="33"/>
      <c r="C4" s="169" t="s">
        <v>12</v>
      </c>
      <c r="D4" s="169"/>
      <c r="E4" s="169"/>
      <c r="F4" s="169" t="s">
        <v>13</v>
      </c>
      <c r="G4" s="169"/>
      <c r="H4" s="169"/>
      <c r="I4" s="167" t="s">
        <v>14</v>
      </c>
      <c r="J4" s="167"/>
      <c r="K4" s="167"/>
    </row>
    <row r="5" spans="1:11">
      <c r="A5" s="1"/>
      <c r="B5" s="1"/>
      <c r="C5" s="157"/>
      <c r="D5" s="157"/>
      <c r="E5" s="157"/>
      <c r="F5" s="157"/>
      <c r="G5" s="157"/>
      <c r="H5" s="157"/>
      <c r="I5" s="161"/>
      <c r="J5" s="161"/>
      <c r="K5" s="161"/>
    </row>
    <row r="6" spans="1:11">
      <c r="A6" s="1"/>
      <c r="B6" s="1"/>
      <c r="C6" s="162" t="s">
        <v>15</v>
      </c>
      <c r="D6" s="156" t="s">
        <v>16</v>
      </c>
      <c r="E6" s="165" t="s">
        <v>17</v>
      </c>
      <c r="F6" s="162" t="s">
        <v>15</v>
      </c>
      <c r="G6" s="156" t="s">
        <v>16</v>
      </c>
      <c r="H6" s="165" t="s">
        <v>17</v>
      </c>
      <c r="I6" s="162" t="s">
        <v>15</v>
      </c>
      <c r="J6" s="156" t="s">
        <v>16</v>
      </c>
      <c r="K6" s="168" t="s">
        <v>18</v>
      </c>
    </row>
    <row r="7" spans="1:11">
      <c r="A7" s="3"/>
      <c r="B7" s="3"/>
      <c r="C7" s="160"/>
      <c r="D7" s="157"/>
      <c r="E7" s="164"/>
      <c r="F7" s="160"/>
      <c r="G7" s="157"/>
      <c r="H7" s="164"/>
      <c r="I7" s="160"/>
      <c r="J7" s="157"/>
      <c r="K7" s="161"/>
    </row>
    <row r="8" spans="1:11" ht="9.75" customHeight="1">
      <c r="A8" s="38"/>
      <c r="B8" s="39"/>
      <c r="C8" s="33"/>
      <c r="D8" s="33"/>
      <c r="E8" s="33"/>
      <c r="F8" s="33"/>
      <c r="G8" s="33"/>
      <c r="H8" s="33"/>
      <c r="I8" s="33"/>
      <c r="J8" s="33"/>
      <c r="K8" s="33"/>
    </row>
    <row r="9" spans="1:11" ht="16.5">
      <c r="A9" s="147" t="s">
        <v>99</v>
      </c>
      <c r="B9" s="148"/>
      <c r="C9" s="32">
        <v>127767</v>
      </c>
      <c r="D9" s="32">
        <v>254985</v>
      </c>
      <c r="E9" s="32">
        <v>382752</v>
      </c>
      <c r="F9" s="32">
        <v>226789</v>
      </c>
      <c r="G9" s="32">
        <v>537468</v>
      </c>
      <c r="H9" s="32">
        <v>764257</v>
      </c>
      <c r="I9" s="32">
        <v>354556</v>
      </c>
      <c r="J9" s="32">
        <v>792453</v>
      </c>
      <c r="K9" s="32">
        <v>1147009</v>
      </c>
    </row>
    <row r="10" spans="1:11" ht="9.75" customHeight="1">
      <c r="A10" s="159"/>
      <c r="B10" s="163"/>
      <c r="C10" s="32"/>
      <c r="D10" s="32"/>
      <c r="E10" s="32"/>
      <c r="F10" s="32"/>
      <c r="G10" s="32"/>
      <c r="H10" s="32"/>
      <c r="I10" s="32"/>
      <c r="J10" s="32"/>
      <c r="K10" s="32"/>
    </row>
    <row r="11" spans="1:11" ht="16.5">
      <c r="A11" s="147" t="s">
        <v>100</v>
      </c>
      <c r="B11" s="148"/>
      <c r="C11" s="32">
        <v>134399</v>
      </c>
      <c r="D11" s="32">
        <v>236314</v>
      </c>
      <c r="E11" s="32">
        <v>370713</v>
      </c>
      <c r="F11" s="32">
        <v>255578</v>
      </c>
      <c r="G11" s="32">
        <v>548124</v>
      </c>
      <c r="H11" s="32">
        <v>803702</v>
      </c>
      <c r="I11" s="32">
        <v>389977</v>
      </c>
      <c r="J11" s="32">
        <v>784438</v>
      </c>
      <c r="K11" s="32">
        <v>1174415</v>
      </c>
    </row>
    <row r="12" spans="1:11" ht="9.75" customHeight="1">
      <c r="A12" s="159"/>
      <c r="B12" s="163"/>
      <c r="C12" s="32"/>
      <c r="D12" s="32"/>
      <c r="E12" s="32"/>
      <c r="F12" s="32"/>
      <c r="G12" s="32"/>
      <c r="H12" s="32"/>
      <c r="I12" s="32"/>
      <c r="J12" s="32"/>
      <c r="K12" s="32"/>
    </row>
    <row r="13" spans="1:11">
      <c r="A13" s="153" t="s">
        <v>77</v>
      </c>
      <c r="B13" s="154"/>
      <c r="C13" s="32">
        <v>135958</v>
      </c>
      <c r="D13" s="32">
        <v>236759</v>
      </c>
      <c r="E13" s="32">
        <v>372717</v>
      </c>
      <c r="F13" s="32">
        <v>257383</v>
      </c>
      <c r="G13" s="32">
        <v>547195</v>
      </c>
      <c r="H13" s="32">
        <v>804578</v>
      </c>
      <c r="I13" s="32">
        <v>393341</v>
      </c>
      <c r="J13" s="32">
        <v>783954</v>
      </c>
      <c r="K13" s="32">
        <v>1177295</v>
      </c>
    </row>
    <row r="14" spans="1:11" ht="9.75" customHeight="1">
      <c r="A14" s="159"/>
      <c r="B14" s="163"/>
      <c r="C14" s="32"/>
      <c r="D14" s="32"/>
      <c r="E14" s="32"/>
      <c r="F14" s="32"/>
      <c r="G14" s="32"/>
      <c r="H14" s="32"/>
      <c r="I14" s="32"/>
      <c r="J14" s="32"/>
      <c r="K14" s="32"/>
    </row>
    <row r="15" spans="1:11" ht="14.1" customHeight="1">
      <c r="A15" s="147" t="s">
        <v>103</v>
      </c>
      <c r="B15" s="148"/>
      <c r="C15" s="32">
        <v>119562</v>
      </c>
      <c r="D15" s="32">
        <v>208236</v>
      </c>
      <c r="E15" s="32">
        <v>327798</v>
      </c>
      <c r="F15" s="32">
        <v>258706</v>
      </c>
      <c r="G15" s="32">
        <v>475784</v>
      </c>
      <c r="H15" s="32">
        <v>734490</v>
      </c>
      <c r="I15" s="32">
        <v>378268</v>
      </c>
      <c r="J15" s="32">
        <v>684020</v>
      </c>
      <c r="K15" s="32">
        <v>1062288</v>
      </c>
    </row>
    <row r="16" spans="1:11" ht="9.75" customHeight="1">
      <c r="A16" s="159"/>
      <c r="B16" s="163"/>
      <c r="C16" s="32"/>
      <c r="D16" s="32"/>
      <c r="E16" s="32"/>
      <c r="F16" s="32"/>
      <c r="G16" s="32"/>
      <c r="H16" s="32"/>
      <c r="I16" s="32"/>
      <c r="J16" s="32"/>
      <c r="K16" s="32"/>
    </row>
    <row r="17" spans="1:11" ht="15" customHeight="1">
      <c r="A17" s="147" t="s">
        <v>102</v>
      </c>
      <c r="B17" s="148"/>
      <c r="C17" s="32">
        <v>122569</v>
      </c>
      <c r="D17" s="32">
        <v>191827</v>
      </c>
      <c r="E17" s="32">
        <v>314396</v>
      </c>
      <c r="F17" s="32">
        <v>235738</v>
      </c>
      <c r="G17" s="32">
        <v>460968</v>
      </c>
      <c r="H17" s="32">
        <v>696706</v>
      </c>
      <c r="I17" s="32">
        <v>358307</v>
      </c>
      <c r="J17" s="32">
        <v>652795</v>
      </c>
      <c r="K17" s="32">
        <v>1011102</v>
      </c>
    </row>
    <row r="18" spans="1:11" ht="9.75" customHeight="1">
      <c r="A18" s="159"/>
      <c r="B18" s="163"/>
      <c r="C18" s="32"/>
      <c r="D18" s="32"/>
      <c r="E18" s="32"/>
      <c r="F18" s="32"/>
      <c r="G18" s="32"/>
      <c r="H18" s="32"/>
      <c r="I18" s="32"/>
      <c r="J18" s="32"/>
      <c r="K18" s="32"/>
    </row>
    <row r="19" spans="1:11" ht="15" customHeight="1">
      <c r="A19" s="147" t="s">
        <v>104</v>
      </c>
      <c r="B19" s="148"/>
      <c r="C19" s="32">
        <v>96477</v>
      </c>
      <c r="D19" s="32">
        <v>205840</v>
      </c>
      <c r="E19" s="32">
        <f>+C19+D19</f>
        <v>302317</v>
      </c>
      <c r="F19" s="32">
        <v>190788</v>
      </c>
      <c r="G19" s="32">
        <v>503426</v>
      </c>
      <c r="H19" s="32">
        <f>+F19+G19</f>
        <v>694214</v>
      </c>
      <c r="I19" s="32">
        <f>+C19+F19</f>
        <v>287265</v>
      </c>
      <c r="J19" s="32">
        <f>+D19+G19</f>
        <v>709266</v>
      </c>
      <c r="K19" s="32">
        <f>+I19+J19</f>
        <v>996531</v>
      </c>
    </row>
    <row r="20" spans="1:11" ht="9.75" customHeight="1">
      <c r="A20" s="149"/>
      <c r="B20" s="150"/>
      <c r="C20" s="32"/>
      <c r="D20" s="32"/>
      <c r="E20" s="32"/>
      <c r="F20" s="32"/>
      <c r="G20" s="32"/>
      <c r="H20" s="32"/>
      <c r="I20" s="32"/>
      <c r="J20" s="32"/>
      <c r="K20" s="32"/>
    </row>
    <row r="21" spans="1:11" ht="15" customHeight="1">
      <c r="A21" s="147" t="s">
        <v>92</v>
      </c>
      <c r="B21" s="148"/>
      <c r="C21" s="113">
        <v>92689</v>
      </c>
      <c r="D21" s="119">
        <v>281264</v>
      </c>
      <c r="E21" s="32">
        <f>+C21+D21</f>
        <v>373953</v>
      </c>
      <c r="F21" s="113">
        <v>162883</v>
      </c>
      <c r="G21" s="113">
        <v>550737</v>
      </c>
      <c r="H21" s="32">
        <f>+F21+G21</f>
        <v>713620</v>
      </c>
      <c r="I21" s="32">
        <f>+C21+F21</f>
        <v>255572</v>
      </c>
      <c r="J21" s="32">
        <f>+D21+G21</f>
        <v>832001</v>
      </c>
      <c r="K21" s="32">
        <f>+I21+J21</f>
        <v>1087573</v>
      </c>
    </row>
    <row r="22" spans="1:11" ht="9.75" customHeight="1">
      <c r="A22" s="163"/>
      <c r="B22" s="163"/>
      <c r="C22" s="32"/>
      <c r="D22" s="32"/>
      <c r="E22" s="32"/>
      <c r="F22" s="32"/>
      <c r="G22" s="32"/>
      <c r="H22" s="32"/>
      <c r="I22" s="32"/>
      <c r="J22" s="32"/>
      <c r="K22" s="32"/>
    </row>
    <row r="23" spans="1:11" ht="15" customHeight="1">
      <c r="A23" s="147" t="s">
        <v>101</v>
      </c>
      <c r="B23" s="148"/>
      <c r="C23" s="113">
        <v>96114</v>
      </c>
      <c r="D23" s="113">
        <v>288610</v>
      </c>
      <c r="E23" s="32">
        <f>+C23+D23</f>
        <v>384724</v>
      </c>
      <c r="F23" s="113">
        <v>231522</v>
      </c>
      <c r="G23" s="113">
        <v>483946</v>
      </c>
      <c r="H23" s="32">
        <f>+F23+G23</f>
        <v>715468</v>
      </c>
      <c r="I23" s="32">
        <f>+C23+F23</f>
        <v>327636</v>
      </c>
      <c r="J23" s="32">
        <f>+D23+G23</f>
        <v>772556</v>
      </c>
      <c r="K23" s="32">
        <f>+I23+J23</f>
        <v>1100192</v>
      </c>
    </row>
    <row r="24" spans="1:11" ht="9.75" customHeight="1" thickBot="1">
      <c r="A24" s="151"/>
      <c r="B24" s="152"/>
      <c r="C24" s="4"/>
      <c r="D24" s="4"/>
      <c r="E24" s="4"/>
      <c r="F24" s="4"/>
      <c r="G24" s="4"/>
      <c r="H24" s="4"/>
      <c r="I24" s="4"/>
      <c r="J24" s="4"/>
      <c r="K24" s="4"/>
    </row>
    <row r="25" spans="1:11" ht="9" customHeight="1">
      <c r="A25" s="33"/>
      <c r="B25" s="33"/>
      <c r="C25" s="33"/>
      <c r="D25" s="33"/>
      <c r="E25" s="33"/>
      <c r="F25" s="33"/>
      <c r="G25" s="33"/>
      <c r="H25" s="33"/>
      <c r="I25" s="33"/>
      <c r="J25" s="33"/>
      <c r="K25" s="33"/>
    </row>
    <row r="26" spans="1:11">
      <c r="A26" s="1" t="s">
        <v>84</v>
      </c>
      <c r="B26" s="1"/>
      <c r="C26" s="33"/>
      <c r="D26" s="33"/>
      <c r="E26" s="33"/>
      <c r="F26" s="33"/>
      <c r="G26" s="33"/>
      <c r="H26" s="33"/>
      <c r="I26" s="33"/>
      <c r="J26" s="33"/>
      <c r="K26" s="33"/>
    </row>
    <row r="27" spans="1:11">
      <c r="A27" s="1" t="s">
        <v>38</v>
      </c>
      <c r="B27" s="1"/>
      <c r="C27" s="83"/>
      <c r="D27" s="34"/>
      <c r="E27" s="34"/>
      <c r="F27" s="83"/>
      <c r="G27" s="34"/>
      <c r="H27" s="34"/>
      <c r="I27" s="83"/>
      <c r="J27" s="34"/>
      <c r="K27" s="34"/>
    </row>
    <row r="28" spans="1:11">
      <c r="A28" s="1" t="s">
        <v>39</v>
      </c>
      <c r="B28" s="1"/>
      <c r="C28" s="83"/>
      <c r="D28" s="34"/>
      <c r="E28" s="34"/>
      <c r="F28" s="83"/>
      <c r="G28" s="34"/>
      <c r="H28" s="34"/>
      <c r="I28" s="83"/>
      <c r="J28" s="34"/>
      <c r="K28" s="34"/>
    </row>
    <row r="29" spans="1:11">
      <c r="A29" s="1"/>
      <c r="B29" s="1"/>
      <c r="C29" s="83"/>
      <c r="D29" s="34"/>
      <c r="E29" s="34"/>
      <c r="F29" s="83"/>
      <c r="G29" s="34"/>
      <c r="H29" s="34"/>
      <c r="I29" s="83"/>
      <c r="J29" s="34"/>
      <c r="K29" s="34"/>
    </row>
    <row r="30" spans="1:11">
      <c r="A30" s="33"/>
      <c r="B30" s="33"/>
      <c r="C30" s="33"/>
      <c r="D30" s="33"/>
      <c r="E30" s="33"/>
      <c r="F30" s="33"/>
      <c r="G30" s="33"/>
      <c r="H30" s="33"/>
      <c r="I30" s="33"/>
      <c r="J30" s="33"/>
      <c r="K30" s="33"/>
    </row>
    <row r="31" spans="1:11" ht="18.75">
      <c r="A31" s="155" t="s">
        <v>69</v>
      </c>
      <c r="B31" s="155"/>
      <c r="C31" s="155"/>
      <c r="D31" s="155"/>
      <c r="E31" s="155"/>
      <c r="F31" s="155"/>
      <c r="G31" s="155"/>
      <c r="H31" s="155"/>
      <c r="I31" s="155"/>
      <c r="J31" s="155"/>
      <c r="K31" s="155"/>
    </row>
    <row r="32" spans="1:11">
      <c r="A32" s="33"/>
      <c r="B32" s="33"/>
      <c r="C32" s="33"/>
      <c r="D32" s="33"/>
      <c r="E32" s="33"/>
      <c r="F32" s="33"/>
      <c r="G32" s="33"/>
      <c r="H32" s="33"/>
      <c r="I32" s="33"/>
      <c r="J32" s="33"/>
      <c r="K32" s="33"/>
    </row>
    <row r="33" spans="1:11" ht="15" thickBot="1">
      <c r="A33" s="37"/>
      <c r="B33" s="37"/>
      <c r="C33" s="37"/>
      <c r="D33" s="37"/>
      <c r="E33" s="37"/>
      <c r="F33" s="37"/>
      <c r="G33" s="37"/>
      <c r="H33" s="37"/>
      <c r="I33" s="37"/>
      <c r="J33" s="37"/>
      <c r="K33" s="37"/>
    </row>
    <row r="34" spans="1:11">
      <c r="A34" s="33"/>
      <c r="B34" s="33"/>
      <c r="C34" s="40"/>
      <c r="D34" s="158" t="s">
        <v>19</v>
      </c>
      <c r="E34" s="163"/>
      <c r="F34" s="158" t="s">
        <v>20</v>
      </c>
      <c r="G34" s="163"/>
      <c r="H34" s="158" t="s">
        <v>21</v>
      </c>
      <c r="I34" s="163"/>
      <c r="J34" s="158" t="s">
        <v>0</v>
      </c>
      <c r="K34" s="159"/>
    </row>
    <row r="35" spans="1:11">
      <c r="A35" s="33"/>
      <c r="B35" s="33"/>
      <c r="C35" s="40"/>
      <c r="D35" s="160"/>
      <c r="E35" s="164"/>
      <c r="F35" s="160"/>
      <c r="G35" s="164"/>
      <c r="H35" s="160"/>
      <c r="I35" s="164"/>
      <c r="J35" s="160"/>
      <c r="K35" s="161"/>
    </row>
    <row r="36" spans="1:11">
      <c r="A36" s="33"/>
      <c r="B36" s="33"/>
      <c r="C36" s="40"/>
      <c r="D36" s="156" t="s">
        <v>22</v>
      </c>
      <c r="E36" s="156" t="s">
        <v>76</v>
      </c>
      <c r="F36" s="156" t="s">
        <v>22</v>
      </c>
      <c r="G36" s="156" t="s">
        <v>76</v>
      </c>
      <c r="H36" s="156" t="s">
        <v>22</v>
      </c>
      <c r="I36" s="156" t="s">
        <v>76</v>
      </c>
      <c r="J36" s="156" t="s">
        <v>22</v>
      </c>
      <c r="K36" s="162" t="s">
        <v>76</v>
      </c>
    </row>
    <row r="37" spans="1:11">
      <c r="A37" s="41"/>
      <c r="B37" s="41"/>
      <c r="C37" s="42"/>
      <c r="D37" s="157"/>
      <c r="E37" s="157"/>
      <c r="F37" s="157"/>
      <c r="G37" s="157"/>
      <c r="H37" s="157"/>
      <c r="I37" s="157"/>
      <c r="J37" s="157"/>
      <c r="K37" s="160"/>
    </row>
    <row r="38" spans="1:11" ht="9.75" customHeight="1">
      <c r="A38" s="33"/>
      <c r="B38" s="33"/>
      <c r="C38" s="33"/>
      <c r="D38" s="43"/>
      <c r="E38" s="33"/>
      <c r="F38" s="33"/>
      <c r="G38" s="33"/>
      <c r="H38" s="33"/>
      <c r="I38" s="33"/>
      <c r="J38" s="33"/>
      <c r="K38" s="33"/>
    </row>
    <row r="39" spans="1:11">
      <c r="A39" s="147" t="s">
        <v>105</v>
      </c>
      <c r="B39" s="147"/>
      <c r="C39" s="148"/>
      <c r="D39" s="32">
        <v>14834</v>
      </c>
      <c r="E39" s="32">
        <v>2845448</v>
      </c>
      <c r="F39" s="32">
        <v>224</v>
      </c>
      <c r="G39" s="32">
        <v>1080519</v>
      </c>
      <c r="H39" s="32">
        <v>14610</v>
      </c>
      <c r="I39" s="32">
        <v>1764929</v>
      </c>
      <c r="J39" s="32">
        <v>2610</v>
      </c>
      <c r="K39" s="32">
        <v>528271</v>
      </c>
    </row>
    <row r="40" spans="1:11" ht="9.75" customHeight="1">
      <c r="A40" s="87"/>
      <c r="B40" s="87"/>
      <c r="C40" s="88"/>
      <c r="D40" s="35"/>
      <c r="E40" s="35"/>
      <c r="F40" s="35"/>
      <c r="G40" s="35"/>
      <c r="H40" s="35"/>
      <c r="I40" s="35"/>
      <c r="J40" s="35"/>
      <c r="K40" s="35"/>
    </row>
    <row r="41" spans="1:11">
      <c r="A41" s="147" t="s">
        <v>106</v>
      </c>
      <c r="B41" s="147"/>
      <c r="C41" s="148"/>
      <c r="D41" s="32">
        <v>15722</v>
      </c>
      <c r="E41" s="32">
        <v>3212941</v>
      </c>
      <c r="F41" s="32">
        <v>234</v>
      </c>
      <c r="G41" s="32">
        <v>1362255</v>
      </c>
      <c r="H41" s="32">
        <v>15488</v>
      </c>
      <c r="I41" s="32">
        <v>1850686</v>
      </c>
      <c r="J41" s="32">
        <v>2852</v>
      </c>
      <c r="K41" s="32">
        <v>589384</v>
      </c>
    </row>
    <row r="42" spans="1:11" ht="9.75" customHeight="1">
      <c r="A42" s="87"/>
      <c r="B42" s="87"/>
      <c r="C42" s="88"/>
      <c r="D42" s="35"/>
      <c r="E42" s="35"/>
      <c r="F42" s="35"/>
      <c r="G42" s="35"/>
      <c r="H42" s="35"/>
      <c r="I42" s="35"/>
      <c r="J42" s="35"/>
      <c r="K42" s="35"/>
    </row>
    <row r="43" spans="1:11">
      <c r="A43" s="153" t="s">
        <v>77</v>
      </c>
      <c r="B43" s="153"/>
      <c r="C43" s="154"/>
      <c r="D43" s="32">
        <v>14876</v>
      </c>
      <c r="E43" s="32">
        <v>3050406</v>
      </c>
      <c r="F43" s="32">
        <v>233</v>
      </c>
      <c r="G43" s="32">
        <v>1402502</v>
      </c>
      <c r="H43" s="32">
        <v>14643</v>
      </c>
      <c r="I43" s="32">
        <v>1647904</v>
      </c>
      <c r="J43" s="32">
        <v>2555</v>
      </c>
      <c r="K43" s="32">
        <v>514185</v>
      </c>
    </row>
    <row r="44" spans="1:11" ht="9.75" customHeight="1">
      <c r="A44" s="87"/>
      <c r="B44" s="87"/>
      <c r="C44" s="88"/>
      <c r="D44" s="35"/>
      <c r="E44" s="35"/>
      <c r="F44" s="35"/>
      <c r="G44" s="35"/>
      <c r="H44" s="35"/>
      <c r="I44" s="35"/>
      <c r="J44" s="35"/>
      <c r="K44" s="35"/>
    </row>
    <row r="45" spans="1:11" ht="14.25" customHeight="1">
      <c r="A45" s="147" t="s">
        <v>107</v>
      </c>
      <c r="B45" s="147"/>
      <c r="C45" s="163"/>
      <c r="D45" s="32">
        <v>15054</v>
      </c>
      <c r="E45" s="32">
        <v>2833453</v>
      </c>
      <c r="F45" s="32">
        <v>208</v>
      </c>
      <c r="G45" s="32">
        <v>1222082</v>
      </c>
      <c r="H45" s="32">
        <v>14846</v>
      </c>
      <c r="I45" s="32">
        <v>1611371</v>
      </c>
      <c r="J45" s="32">
        <v>2620</v>
      </c>
      <c r="K45" s="32">
        <v>535185</v>
      </c>
    </row>
    <row r="46" spans="1:11" ht="9.75" customHeight="1">
      <c r="A46" s="86"/>
      <c r="B46" s="86"/>
      <c r="C46" s="77"/>
      <c r="D46" s="35"/>
      <c r="E46" s="35"/>
      <c r="F46" s="35"/>
      <c r="G46" s="35"/>
      <c r="H46" s="35"/>
      <c r="I46" s="35"/>
      <c r="J46" s="35"/>
      <c r="K46" s="35"/>
    </row>
    <row r="47" spans="1:11" ht="15" customHeight="1">
      <c r="A47" s="147" t="s">
        <v>108</v>
      </c>
      <c r="B47" s="147"/>
      <c r="C47" s="148"/>
      <c r="D47" s="32">
        <v>14992</v>
      </c>
      <c r="E47" s="32">
        <v>2987969</v>
      </c>
      <c r="F47" s="32">
        <v>213</v>
      </c>
      <c r="G47" s="32">
        <v>1359084</v>
      </c>
      <c r="H47" s="32">
        <v>14779</v>
      </c>
      <c r="I47" s="32">
        <v>1628885</v>
      </c>
      <c r="J47" s="32">
        <v>2646</v>
      </c>
      <c r="K47" s="32">
        <v>543948</v>
      </c>
    </row>
    <row r="48" spans="1:11" ht="9.75" customHeight="1">
      <c r="A48" s="86"/>
      <c r="B48" s="86"/>
      <c r="C48" s="77"/>
      <c r="D48" s="35"/>
      <c r="E48" s="35"/>
      <c r="F48" s="35"/>
      <c r="G48" s="35"/>
      <c r="H48" s="35"/>
      <c r="I48" s="35"/>
      <c r="J48" s="35"/>
      <c r="K48" s="35"/>
    </row>
    <row r="49" spans="1:11" ht="15" customHeight="1">
      <c r="A49" s="147" t="s">
        <v>109</v>
      </c>
      <c r="B49" s="147"/>
      <c r="C49" s="148"/>
      <c r="D49" s="32">
        <v>15902</v>
      </c>
      <c r="E49" s="32">
        <v>3074867</v>
      </c>
      <c r="F49" s="32">
        <v>255</v>
      </c>
      <c r="G49" s="32">
        <v>1417344</v>
      </c>
      <c r="H49" s="32">
        <v>15647</v>
      </c>
      <c r="I49" s="32">
        <v>1657523</v>
      </c>
      <c r="J49" s="32">
        <v>2586</v>
      </c>
      <c r="K49" s="32">
        <v>529627</v>
      </c>
    </row>
    <row r="50" spans="1:11" ht="9.75" customHeight="1">
      <c r="A50" s="86"/>
      <c r="B50" s="86"/>
      <c r="C50" s="77"/>
      <c r="D50" s="35"/>
      <c r="E50" s="35"/>
      <c r="F50" s="35"/>
      <c r="G50" s="35"/>
      <c r="H50" s="35"/>
      <c r="I50" s="35"/>
      <c r="J50" s="35"/>
      <c r="K50" s="35"/>
    </row>
    <row r="51" spans="1:11" ht="14.25" customHeight="1">
      <c r="A51" s="147" t="s">
        <v>93</v>
      </c>
      <c r="B51" s="147"/>
      <c r="C51" s="148"/>
      <c r="D51" s="32">
        <f>+F51+H51</f>
        <v>16024</v>
      </c>
      <c r="E51" s="32">
        <f>G51+I51</f>
        <v>2937304</v>
      </c>
      <c r="F51" s="32">
        <v>234</v>
      </c>
      <c r="G51" s="32">
        <v>1309198</v>
      </c>
      <c r="H51" s="32">
        <v>15790</v>
      </c>
      <c r="I51" s="32">
        <v>1628106</v>
      </c>
      <c r="J51" s="32">
        <v>2733</v>
      </c>
      <c r="K51" s="32">
        <v>569770</v>
      </c>
    </row>
    <row r="52" spans="1:11" ht="9.75" customHeight="1">
      <c r="A52" s="87"/>
      <c r="B52" s="87"/>
      <c r="C52" s="88"/>
      <c r="D52" s="35"/>
      <c r="E52" s="35"/>
      <c r="F52" s="35"/>
      <c r="G52" s="35"/>
      <c r="H52" s="35"/>
      <c r="I52" s="35"/>
      <c r="J52" s="35"/>
      <c r="K52" s="35"/>
    </row>
    <row r="53" spans="1:11" ht="15" customHeight="1">
      <c r="A53" s="147" t="s">
        <v>110</v>
      </c>
      <c r="B53" s="147"/>
      <c r="C53" s="148"/>
      <c r="D53" s="32">
        <f>+F53+H53</f>
        <v>15572</v>
      </c>
      <c r="E53" s="32">
        <f>G53+I53</f>
        <v>3160995</v>
      </c>
      <c r="F53" s="113">
        <v>241</v>
      </c>
      <c r="G53" s="113">
        <v>1478754</v>
      </c>
      <c r="H53" s="113">
        <v>15331</v>
      </c>
      <c r="I53" s="113">
        <v>1682241</v>
      </c>
      <c r="J53" s="113">
        <v>3027</v>
      </c>
      <c r="K53" s="113">
        <v>646284</v>
      </c>
    </row>
    <row r="54" spans="1:11" ht="9.75" customHeight="1" thickBot="1">
      <c r="A54" s="44"/>
      <c r="B54" s="44"/>
      <c r="C54" s="45"/>
      <c r="D54" s="4"/>
      <c r="E54" s="4"/>
      <c r="F54" s="46"/>
      <c r="G54" s="46"/>
      <c r="H54" s="46"/>
      <c r="I54" s="4"/>
      <c r="J54" s="46"/>
      <c r="K54" s="46"/>
    </row>
    <row r="55" spans="1:11" ht="9" customHeight="1">
      <c r="A55" s="33"/>
      <c r="B55" s="33"/>
      <c r="C55" s="33"/>
      <c r="D55" s="33"/>
      <c r="E55" s="33"/>
      <c r="F55" s="33"/>
      <c r="G55" s="33"/>
      <c r="H55" s="33"/>
      <c r="I55" s="33"/>
      <c r="J55" s="33"/>
      <c r="K55" s="33"/>
    </row>
    <row r="56" spans="1:11">
      <c r="A56" s="1" t="s">
        <v>85</v>
      </c>
      <c r="B56" s="1"/>
      <c r="C56" s="33"/>
      <c r="D56" s="33"/>
      <c r="E56" s="33"/>
      <c r="F56" s="33"/>
      <c r="G56" s="33"/>
      <c r="H56" s="33"/>
      <c r="I56" s="33"/>
      <c r="J56" s="33"/>
      <c r="K56" s="33"/>
    </row>
    <row r="57" spans="1:11">
      <c r="A57" s="1"/>
      <c r="B57" s="1"/>
      <c r="C57" s="83"/>
      <c r="D57" s="34"/>
      <c r="E57" s="34"/>
      <c r="F57" s="83"/>
      <c r="G57" s="34"/>
      <c r="H57" s="34"/>
      <c r="I57" s="83"/>
      <c r="J57" s="34"/>
      <c r="K57" s="34"/>
    </row>
    <row r="58" spans="1:11">
      <c r="A58" s="1"/>
      <c r="B58" s="1"/>
      <c r="C58" s="83"/>
      <c r="D58" s="34"/>
      <c r="E58" s="34"/>
      <c r="F58" s="83"/>
      <c r="G58" s="34"/>
      <c r="H58" s="34"/>
      <c r="I58" s="83"/>
      <c r="J58" s="34"/>
      <c r="K58" s="34"/>
    </row>
  </sheetData>
  <mergeCells count="51">
    <mergeCell ref="A1:K1"/>
    <mergeCell ref="J3:K3"/>
    <mergeCell ref="I4:K5"/>
    <mergeCell ref="F6:F7"/>
    <mergeCell ref="G6:G7"/>
    <mergeCell ref="K6:K7"/>
    <mergeCell ref="I6:I7"/>
    <mergeCell ref="D6:D7"/>
    <mergeCell ref="J6:J7"/>
    <mergeCell ref="C6:C7"/>
    <mergeCell ref="F4:H5"/>
    <mergeCell ref="E6:E7"/>
    <mergeCell ref="C4:E5"/>
    <mergeCell ref="A45:C45"/>
    <mergeCell ref="A21:B21"/>
    <mergeCell ref="A39:C39"/>
    <mergeCell ref="A15:B15"/>
    <mergeCell ref="H6:H7"/>
    <mergeCell ref="A22:B22"/>
    <mergeCell ref="D34:E35"/>
    <mergeCell ref="A16:B16"/>
    <mergeCell ref="A13:B13"/>
    <mergeCell ref="A12:B12"/>
    <mergeCell ref="A14:B14"/>
    <mergeCell ref="A11:B11"/>
    <mergeCell ref="A9:B9"/>
    <mergeCell ref="A10:B10"/>
    <mergeCell ref="I36:I37"/>
    <mergeCell ref="A17:B17"/>
    <mergeCell ref="F34:G35"/>
    <mergeCell ref="H34:I35"/>
    <mergeCell ref="G36:G37"/>
    <mergeCell ref="A19:B19"/>
    <mergeCell ref="A18:B18"/>
    <mergeCell ref="E36:E37"/>
    <mergeCell ref="A51:C51"/>
    <mergeCell ref="A53:C53"/>
    <mergeCell ref="A20:B20"/>
    <mergeCell ref="A49:C49"/>
    <mergeCell ref="A47:C47"/>
    <mergeCell ref="A24:B24"/>
    <mergeCell ref="A23:B23"/>
    <mergeCell ref="A43:C43"/>
    <mergeCell ref="A41:C41"/>
    <mergeCell ref="A31:K31"/>
    <mergeCell ref="J36:J37"/>
    <mergeCell ref="J34:K35"/>
    <mergeCell ref="H36:H37"/>
    <mergeCell ref="F36:F37"/>
    <mergeCell ref="D36:D37"/>
    <mergeCell ref="K36:K37"/>
  </mergeCells>
  <phoneticPr fontId="6"/>
  <pageMargins left="0.59055118110236227" right="0.59055118110236227" top="0.78740157480314965" bottom="0.78740157480314965" header="0.51181102362204722" footer="0.51181102362204722"/>
  <pageSetup paperSize="9" orientation="portrait" r:id="rId1"/>
  <headerFooter scaleWithDoc="0"/>
  <ignoredErrors>
    <ignoredError sqref="A24: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9597-723D-4C33-8C7D-9089AC29B682}">
  <dimension ref="A1:BH46"/>
  <sheetViews>
    <sheetView zoomScale="95" zoomScaleNormal="95" workbookViewId="0">
      <selection activeCell="BY34" sqref="BY34"/>
    </sheetView>
  </sheetViews>
  <sheetFormatPr defaultColWidth="1.625" defaultRowHeight="9.9499999999999993" customHeight="1"/>
  <cols>
    <col min="1" max="9" width="1.5" style="47" customWidth="1"/>
    <col min="10" max="16384" width="1.625" style="47"/>
  </cols>
  <sheetData>
    <row r="1" spans="1:60" ht="19.5" customHeight="1">
      <c r="A1" s="144" t="s">
        <v>70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row>
    <row r="2" spans="1:60" ht="19.5" customHeight="1" thickBo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row>
    <row r="3" spans="1:60" ht="48.75" customHeight="1">
      <c r="A3" s="142" t="s">
        <v>2</v>
      </c>
      <c r="B3" s="142"/>
      <c r="C3" s="142"/>
      <c r="D3" s="142"/>
      <c r="E3" s="142"/>
      <c r="F3" s="142"/>
      <c r="G3" s="142"/>
      <c r="H3" s="142"/>
      <c r="I3" s="142"/>
      <c r="J3" s="143"/>
      <c r="K3" s="141" t="s">
        <v>1</v>
      </c>
      <c r="L3" s="142"/>
      <c r="M3" s="142"/>
      <c r="N3" s="142"/>
      <c r="O3" s="142"/>
      <c r="P3" s="142"/>
      <c r="Q3" s="142"/>
      <c r="R3" s="143"/>
      <c r="S3" s="189" t="s">
        <v>55</v>
      </c>
      <c r="T3" s="190"/>
      <c r="U3" s="190"/>
      <c r="V3" s="190"/>
      <c r="W3" s="190"/>
      <c r="X3" s="190"/>
      <c r="Y3" s="191"/>
      <c r="Z3" s="189" t="s">
        <v>73</v>
      </c>
      <c r="AA3" s="190"/>
      <c r="AB3" s="190"/>
      <c r="AC3" s="190"/>
      <c r="AD3" s="190"/>
      <c r="AE3" s="190"/>
      <c r="AF3" s="191"/>
      <c r="AG3" s="189" t="s">
        <v>56</v>
      </c>
      <c r="AH3" s="190"/>
      <c r="AI3" s="190"/>
      <c r="AJ3" s="190"/>
      <c r="AK3" s="190"/>
      <c r="AL3" s="190"/>
      <c r="AM3" s="191"/>
      <c r="AN3" s="189" t="s">
        <v>57</v>
      </c>
      <c r="AO3" s="190"/>
      <c r="AP3" s="190"/>
      <c r="AQ3" s="190"/>
      <c r="AR3" s="190"/>
      <c r="AS3" s="190"/>
      <c r="AT3" s="191"/>
      <c r="AU3" s="189" t="s">
        <v>58</v>
      </c>
      <c r="AV3" s="190"/>
      <c r="AW3" s="190"/>
      <c r="AX3" s="190"/>
      <c r="AY3" s="190"/>
      <c r="AZ3" s="190"/>
      <c r="BA3" s="191"/>
    </row>
    <row r="4" spans="1:60" ht="9.9499999999999993" customHeight="1">
      <c r="A4" s="49"/>
      <c r="B4" s="49"/>
      <c r="C4" s="49"/>
      <c r="D4" s="49"/>
      <c r="E4" s="49"/>
      <c r="F4" s="49"/>
      <c r="G4" s="49"/>
      <c r="H4" s="49"/>
      <c r="I4" s="49"/>
      <c r="J4" s="50"/>
      <c r="K4" s="114"/>
      <c r="L4" s="49"/>
      <c r="M4" s="49"/>
      <c r="N4" s="49"/>
      <c r="O4" s="49"/>
      <c r="P4" s="49"/>
      <c r="Q4" s="49"/>
      <c r="R4" s="49"/>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row>
    <row r="5" spans="1:60" ht="19.5" customHeight="1">
      <c r="A5" s="159" t="s">
        <v>4</v>
      </c>
      <c r="B5" s="159"/>
      <c r="C5" s="159"/>
      <c r="D5" s="159"/>
      <c r="E5" s="159"/>
      <c r="F5" s="159"/>
      <c r="G5" s="159"/>
      <c r="H5" s="159"/>
      <c r="I5" s="159"/>
      <c r="J5" s="163"/>
      <c r="K5" s="115"/>
      <c r="L5" s="1"/>
      <c r="M5" s="1"/>
      <c r="N5" s="1"/>
      <c r="O5" s="1"/>
      <c r="P5" s="1"/>
      <c r="Q5" s="1"/>
      <c r="R5" s="1"/>
      <c r="BH5" s="52"/>
    </row>
    <row r="6" spans="1:60" ht="19.5" customHeight="1">
      <c r="A6" s="177" t="s">
        <v>111</v>
      </c>
      <c r="B6" s="177"/>
      <c r="C6" s="177"/>
      <c r="D6" s="177"/>
      <c r="E6" s="177"/>
      <c r="F6" s="177"/>
      <c r="G6" s="177"/>
      <c r="H6" s="177"/>
      <c r="I6" s="177"/>
      <c r="J6" s="178"/>
      <c r="K6" s="179">
        <v>37536</v>
      </c>
      <c r="L6" s="180"/>
      <c r="M6" s="180"/>
      <c r="N6" s="180"/>
      <c r="O6" s="180"/>
      <c r="P6" s="180"/>
      <c r="Q6" s="180"/>
      <c r="R6" s="180"/>
      <c r="S6" s="187">
        <v>17602</v>
      </c>
      <c r="T6" s="187"/>
      <c r="U6" s="187"/>
      <c r="V6" s="187"/>
      <c r="W6" s="187"/>
      <c r="X6" s="187"/>
      <c r="Y6" s="187"/>
      <c r="Z6" s="187">
        <v>4547</v>
      </c>
      <c r="AA6" s="187"/>
      <c r="AB6" s="187"/>
      <c r="AC6" s="187"/>
      <c r="AD6" s="187"/>
      <c r="AE6" s="187"/>
      <c r="AF6" s="187"/>
      <c r="AG6" s="188">
        <v>0</v>
      </c>
      <c r="AH6" s="188"/>
      <c r="AI6" s="188"/>
      <c r="AJ6" s="188"/>
      <c r="AK6" s="188"/>
      <c r="AL6" s="188"/>
      <c r="AM6" s="188"/>
      <c r="AN6" s="187">
        <v>12231</v>
      </c>
      <c r="AO6" s="187"/>
      <c r="AP6" s="187"/>
      <c r="AQ6" s="187"/>
      <c r="AR6" s="187"/>
      <c r="AS6" s="187"/>
      <c r="AT6" s="187"/>
      <c r="AU6" s="187">
        <v>3156</v>
      </c>
      <c r="AV6" s="187"/>
      <c r="AW6" s="187"/>
      <c r="AX6" s="187"/>
      <c r="AY6" s="187"/>
      <c r="AZ6" s="187"/>
      <c r="BA6" s="187"/>
    </row>
    <row r="7" spans="1:60" ht="9.9499999999999993" customHeight="1">
      <c r="J7" s="53"/>
      <c r="K7" s="90"/>
      <c r="L7" s="91"/>
      <c r="M7" s="91"/>
      <c r="N7" s="91"/>
      <c r="O7" s="91"/>
      <c r="P7" s="91"/>
      <c r="Q7" s="91"/>
      <c r="R7" s="91"/>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row>
    <row r="8" spans="1:60" ht="19.5" customHeight="1">
      <c r="A8" s="185" t="s">
        <v>112</v>
      </c>
      <c r="B8" s="177"/>
      <c r="C8" s="177"/>
      <c r="D8" s="177"/>
      <c r="E8" s="177"/>
      <c r="F8" s="177"/>
      <c r="G8" s="177"/>
      <c r="H8" s="177"/>
      <c r="I8" s="177"/>
      <c r="J8" s="178"/>
      <c r="K8" s="186">
        <f>SUM(S8:BA8)</f>
        <v>42138</v>
      </c>
      <c r="L8" s="187"/>
      <c r="M8" s="187"/>
      <c r="N8" s="187"/>
      <c r="O8" s="187"/>
      <c r="P8" s="187"/>
      <c r="Q8" s="187"/>
      <c r="R8" s="187"/>
      <c r="S8" s="187">
        <v>17617</v>
      </c>
      <c r="T8" s="187"/>
      <c r="U8" s="187"/>
      <c r="V8" s="187"/>
      <c r="W8" s="187"/>
      <c r="X8" s="187"/>
      <c r="Y8" s="187"/>
      <c r="Z8" s="187">
        <v>4495</v>
      </c>
      <c r="AA8" s="187"/>
      <c r="AB8" s="187"/>
      <c r="AC8" s="187"/>
      <c r="AD8" s="187"/>
      <c r="AE8" s="187"/>
      <c r="AF8" s="187"/>
      <c r="AG8" s="188">
        <v>0</v>
      </c>
      <c r="AH8" s="188"/>
      <c r="AI8" s="188"/>
      <c r="AJ8" s="188"/>
      <c r="AK8" s="188"/>
      <c r="AL8" s="188"/>
      <c r="AM8" s="188"/>
      <c r="AN8" s="187">
        <v>12560</v>
      </c>
      <c r="AO8" s="187"/>
      <c r="AP8" s="187"/>
      <c r="AQ8" s="187"/>
      <c r="AR8" s="187"/>
      <c r="AS8" s="187"/>
      <c r="AT8" s="187"/>
      <c r="AU8" s="187">
        <f>7424+42</f>
        <v>7466</v>
      </c>
      <c r="AV8" s="187"/>
      <c r="AW8" s="187"/>
      <c r="AX8" s="187"/>
      <c r="AY8" s="187"/>
      <c r="AZ8" s="187"/>
      <c r="BA8" s="187"/>
      <c r="BE8" s="55"/>
    </row>
    <row r="9" spans="1:60" ht="9.9499999999999993" customHeight="1">
      <c r="J9" s="53"/>
      <c r="K9" s="54"/>
      <c r="L9" s="55"/>
      <c r="M9" s="55"/>
      <c r="N9" s="55"/>
      <c r="O9" s="55"/>
      <c r="P9" s="55"/>
      <c r="Q9" s="55"/>
      <c r="R9" s="55"/>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E9" s="55"/>
      <c r="BH9" s="52"/>
    </row>
    <row r="10" spans="1:60" ht="19.5" customHeight="1">
      <c r="A10" s="185" t="s">
        <v>94</v>
      </c>
      <c r="B10" s="177"/>
      <c r="C10" s="177"/>
      <c r="D10" s="177"/>
      <c r="E10" s="177"/>
      <c r="F10" s="177"/>
      <c r="G10" s="177"/>
      <c r="H10" s="177"/>
      <c r="I10" s="177"/>
      <c r="J10" s="178"/>
      <c r="K10" s="186">
        <f>SUM(S10:BA10)</f>
        <v>51215</v>
      </c>
      <c r="L10" s="187"/>
      <c r="M10" s="187"/>
      <c r="N10" s="187"/>
      <c r="O10" s="187"/>
      <c r="P10" s="187"/>
      <c r="Q10" s="187"/>
      <c r="R10" s="187"/>
      <c r="S10" s="187">
        <v>19130</v>
      </c>
      <c r="T10" s="187"/>
      <c r="U10" s="187"/>
      <c r="V10" s="187"/>
      <c r="W10" s="187"/>
      <c r="X10" s="187"/>
      <c r="Y10" s="187"/>
      <c r="Z10" s="187">
        <v>3927</v>
      </c>
      <c r="AA10" s="187"/>
      <c r="AB10" s="187"/>
      <c r="AC10" s="187"/>
      <c r="AD10" s="187"/>
      <c r="AE10" s="187"/>
      <c r="AF10" s="187"/>
      <c r="AG10" s="188">
        <v>0</v>
      </c>
      <c r="AH10" s="188"/>
      <c r="AI10" s="188"/>
      <c r="AJ10" s="188"/>
      <c r="AK10" s="188"/>
      <c r="AL10" s="188"/>
      <c r="AM10" s="188"/>
      <c r="AN10" s="187">
        <v>15860</v>
      </c>
      <c r="AO10" s="187"/>
      <c r="AP10" s="187"/>
      <c r="AQ10" s="187"/>
      <c r="AR10" s="187"/>
      <c r="AS10" s="187"/>
      <c r="AT10" s="187"/>
      <c r="AU10" s="187">
        <v>12298</v>
      </c>
      <c r="AV10" s="187"/>
      <c r="AW10" s="187"/>
      <c r="AX10" s="187"/>
      <c r="AY10" s="187"/>
      <c r="AZ10" s="187"/>
      <c r="BA10" s="187"/>
    </row>
    <row r="11" spans="1:60" ht="9.9499999999999993" customHeight="1">
      <c r="A11" s="80"/>
      <c r="B11" s="80"/>
      <c r="C11" s="80"/>
      <c r="D11" s="80"/>
      <c r="E11" s="80"/>
      <c r="F11" s="80"/>
      <c r="G11" s="80"/>
      <c r="H11" s="80"/>
      <c r="I11" s="80"/>
      <c r="J11" s="77"/>
      <c r="K11" s="89"/>
      <c r="L11" s="83"/>
      <c r="M11" s="83"/>
      <c r="N11" s="83"/>
      <c r="O11" s="83"/>
      <c r="P11" s="83"/>
      <c r="Q11" s="83"/>
      <c r="R11" s="83"/>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row>
    <row r="12" spans="1:60" ht="19.5" customHeight="1">
      <c r="A12" s="176" t="s">
        <v>113</v>
      </c>
      <c r="B12" s="177"/>
      <c r="C12" s="177"/>
      <c r="D12" s="177"/>
      <c r="E12" s="177"/>
      <c r="F12" s="177"/>
      <c r="G12" s="177"/>
      <c r="H12" s="177"/>
      <c r="I12" s="177"/>
      <c r="J12" s="178"/>
      <c r="K12" s="179">
        <f>SUM(S12:BA12)</f>
        <v>45953</v>
      </c>
      <c r="L12" s="180"/>
      <c r="M12" s="180"/>
      <c r="N12" s="180"/>
      <c r="O12" s="180"/>
      <c r="P12" s="180"/>
      <c r="Q12" s="180"/>
      <c r="R12" s="180"/>
      <c r="S12" s="180">
        <v>16379</v>
      </c>
      <c r="T12" s="180"/>
      <c r="U12" s="180"/>
      <c r="V12" s="180"/>
      <c r="W12" s="180"/>
      <c r="X12" s="180"/>
      <c r="Y12" s="180"/>
      <c r="Z12" s="180">
        <v>4356</v>
      </c>
      <c r="AA12" s="180"/>
      <c r="AB12" s="180"/>
      <c r="AC12" s="180"/>
      <c r="AD12" s="180"/>
      <c r="AE12" s="180"/>
      <c r="AF12" s="180"/>
      <c r="AG12" s="181">
        <v>0</v>
      </c>
      <c r="AH12" s="181"/>
      <c r="AI12" s="181"/>
      <c r="AJ12" s="181"/>
      <c r="AK12" s="181"/>
      <c r="AL12" s="181"/>
      <c r="AM12" s="181"/>
      <c r="AN12" s="180">
        <v>15811</v>
      </c>
      <c r="AO12" s="180"/>
      <c r="AP12" s="180"/>
      <c r="AQ12" s="180"/>
      <c r="AR12" s="180"/>
      <c r="AS12" s="180"/>
      <c r="AT12" s="180"/>
      <c r="AU12" s="180">
        <v>9407</v>
      </c>
      <c r="AV12" s="180"/>
      <c r="AW12" s="180"/>
      <c r="AX12" s="180"/>
      <c r="AY12" s="180"/>
      <c r="AZ12" s="180"/>
      <c r="BA12" s="180"/>
    </row>
    <row r="13" spans="1:60" ht="9.9499999999999993" customHeight="1">
      <c r="A13" s="112"/>
      <c r="B13" s="112"/>
      <c r="C13" s="112"/>
      <c r="D13" s="112"/>
      <c r="E13" s="112"/>
      <c r="F13" s="112"/>
      <c r="G13" s="112"/>
      <c r="H13" s="112"/>
      <c r="I13" s="112"/>
      <c r="J13" s="81"/>
      <c r="K13" s="56"/>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row>
    <row r="14" spans="1:60" ht="9.9499999999999993" customHeight="1">
      <c r="J14" s="53"/>
      <c r="K14" s="54"/>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row>
    <row r="15" spans="1:60" ht="19.5" customHeight="1">
      <c r="A15" s="159" t="s">
        <v>3</v>
      </c>
      <c r="B15" s="159"/>
      <c r="C15" s="159"/>
      <c r="D15" s="159"/>
      <c r="E15" s="159"/>
      <c r="F15" s="159"/>
      <c r="G15" s="159"/>
      <c r="H15" s="159"/>
      <c r="I15" s="159"/>
      <c r="J15" s="163"/>
      <c r="K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row>
    <row r="16" spans="1:60" ht="19.5" customHeight="1">
      <c r="A16" s="177" t="s">
        <v>111</v>
      </c>
      <c r="B16" s="177"/>
      <c r="C16" s="177"/>
      <c r="D16" s="177"/>
      <c r="E16" s="177"/>
      <c r="F16" s="177"/>
      <c r="G16" s="177"/>
      <c r="H16" s="177"/>
      <c r="I16" s="177"/>
      <c r="J16" s="178"/>
      <c r="K16" s="179">
        <v>41090</v>
      </c>
      <c r="L16" s="180"/>
      <c r="M16" s="180"/>
      <c r="N16" s="180"/>
      <c r="O16" s="180"/>
      <c r="P16" s="180"/>
      <c r="Q16" s="180"/>
      <c r="R16" s="180"/>
      <c r="S16" s="180">
        <v>21851</v>
      </c>
      <c r="T16" s="180"/>
      <c r="U16" s="180"/>
      <c r="V16" s="180"/>
      <c r="W16" s="180"/>
      <c r="X16" s="180"/>
      <c r="Y16" s="180"/>
      <c r="Z16" s="180">
        <v>3859</v>
      </c>
      <c r="AA16" s="180"/>
      <c r="AB16" s="180"/>
      <c r="AC16" s="180"/>
      <c r="AD16" s="180"/>
      <c r="AE16" s="180"/>
      <c r="AF16" s="180"/>
      <c r="AG16" s="181">
        <v>0</v>
      </c>
      <c r="AH16" s="181"/>
      <c r="AI16" s="181"/>
      <c r="AJ16" s="181"/>
      <c r="AK16" s="181"/>
      <c r="AL16" s="181"/>
      <c r="AM16" s="181"/>
      <c r="AN16" s="180">
        <v>12687</v>
      </c>
      <c r="AO16" s="180"/>
      <c r="AP16" s="180"/>
      <c r="AQ16" s="180"/>
      <c r="AR16" s="180"/>
      <c r="AS16" s="180"/>
      <c r="AT16" s="180"/>
      <c r="AU16" s="180">
        <v>2693</v>
      </c>
      <c r="AV16" s="180"/>
      <c r="AW16" s="180"/>
      <c r="AX16" s="180"/>
      <c r="AY16" s="180"/>
      <c r="AZ16" s="180"/>
      <c r="BA16" s="180"/>
    </row>
    <row r="17" spans="1:54" ht="9.9499999999999993" customHeight="1">
      <c r="J17" s="53"/>
      <c r="K17" s="117"/>
      <c r="L17" s="116"/>
      <c r="M17" s="116"/>
      <c r="N17" s="116"/>
      <c r="O17" s="116"/>
      <c r="P17" s="116"/>
      <c r="Q17" s="116"/>
      <c r="R17" s="116"/>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row>
    <row r="18" spans="1:54" ht="19.5" customHeight="1">
      <c r="A18" s="185" t="s">
        <v>112</v>
      </c>
      <c r="B18" s="177"/>
      <c r="C18" s="177"/>
      <c r="D18" s="177"/>
      <c r="E18" s="177"/>
      <c r="F18" s="177"/>
      <c r="G18" s="177"/>
      <c r="H18" s="177"/>
      <c r="I18" s="177"/>
      <c r="J18" s="178"/>
      <c r="K18" s="179">
        <f>SUM(S18:BA18)</f>
        <v>45601</v>
      </c>
      <c r="L18" s="180"/>
      <c r="M18" s="180"/>
      <c r="N18" s="180"/>
      <c r="O18" s="180"/>
      <c r="P18" s="180"/>
      <c r="Q18" s="180"/>
      <c r="R18" s="180"/>
      <c r="S18" s="180">
        <v>20919</v>
      </c>
      <c r="T18" s="180"/>
      <c r="U18" s="180"/>
      <c r="V18" s="180"/>
      <c r="W18" s="180"/>
      <c r="X18" s="180"/>
      <c r="Y18" s="180"/>
      <c r="Z18" s="180">
        <v>3866</v>
      </c>
      <c r="AA18" s="180"/>
      <c r="AB18" s="180"/>
      <c r="AC18" s="180"/>
      <c r="AD18" s="180"/>
      <c r="AE18" s="180"/>
      <c r="AF18" s="180"/>
      <c r="AG18" s="181">
        <v>0</v>
      </c>
      <c r="AH18" s="181"/>
      <c r="AI18" s="181"/>
      <c r="AJ18" s="181"/>
      <c r="AK18" s="181"/>
      <c r="AL18" s="181"/>
      <c r="AM18" s="181"/>
      <c r="AN18" s="180">
        <v>14031</v>
      </c>
      <c r="AO18" s="180"/>
      <c r="AP18" s="180"/>
      <c r="AQ18" s="180"/>
      <c r="AR18" s="180"/>
      <c r="AS18" s="180"/>
      <c r="AT18" s="180"/>
      <c r="AU18" s="180">
        <f>6733+52</f>
        <v>6785</v>
      </c>
      <c r="AV18" s="180"/>
      <c r="AW18" s="180"/>
      <c r="AX18" s="180"/>
      <c r="AY18" s="180"/>
      <c r="AZ18" s="180"/>
      <c r="BA18" s="180"/>
    </row>
    <row r="19" spans="1:54" ht="9.9499999999999993" customHeight="1">
      <c r="J19" s="53"/>
      <c r="K19" s="117"/>
      <c r="L19" s="116"/>
      <c r="M19" s="116"/>
      <c r="N19" s="116"/>
      <c r="O19" s="116"/>
      <c r="P19" s="116"/>
      <c r="Q19" s="116"/>
      <c r="R19" s="116"/>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row>
    <row r="20" spans="1:54" ht="19.5" customHeight="1">
      <c r="A20" s="185" t="s">
        <v>94</v>
      </c>
      <c r="B20" s="177"/>
      <c r="C20" s="177"/>
      <c r="D20" s="177"/>
      <c r="E20" s="177"/>
      <c r="F20" s="177"/>
      <c r="G20" s="177"/>
      <c r="H20" s="177"/>
      <c r="I20" s="177"/>
      <c r="J20" s="178"/>
      <c r="K20" s="179">
        <f>SUM(S20:BA20)</f>
        <v>52043</v>
      </c>
      <c r="L20" s="180"/>
      <c r="M20" s="180"/>
      <c r="N20" s="180"/>
      <c r="O20" s="180"/>
      <c r="P20" s="180"/>
      <c r="Q20" s="180"/>
      <c r="R20" s="180"/>
      <c r="S20" s="180">
        <v>22697</v>
      </c>
      <c r="T20" s="180"/>
      <c r="U20" s="180"/>
      <c r="V20" s="180"/>
      <c r="W20" s="180"/>
      <c r="X20" s="180"/>
      <c r="Y20" s="180"/>
      <c r="Z20" s="180">
        <v>3195</v>
      </c>
      <c r="AA20" s="180"/>
      <c r="AB20" s="180"/>
      <c r="AC20" s="180"/>
      <c r="AD20" s="180"/>
      <c r="AE20" s="180"/>
      <c r="AF20" s="180"/>
      <c r="AG20" s="181">
        <v>0</v>
      </c>
      <c r="AH20" s="181"/>
      <c r="AI20" s="181"/>
      <c r="AJ20" s="181"/>
      <c r="AK20" s="181"/>
      <c r="AL20" s="181"/>
      <c r="AM20" s="181"/>
      <c r="AN20" s="180">
        <v>15995</v>
      </c>
      <c r="AO20" s="180"/>
      <c r="AP20" s="180"/>
      <c r="AQ20" s="180"/>
      <c r="AR20" s="180"/>
      <c r="AS20" s="180"/>
      <c r="AT20" s="180"/>
      <c r="AU20" s="180">
        <v>10156</v>
      </c>
      <c r="AV20" s="180"/>
      <c r="AW20" s="180"/>
      <c r="AX20" s="180"/>
      <c r="AY20" s="180"/>
      <c r="AZ20" s="180"/>
      <c r="BA20" s="180"/>
    </row>
    <row r="21" spans="1:54" ht="9.9499999999999993" customHeight="1">
      <c r="A21" s="80"/>
      <c r="B21" s="80"/>
      <c r="C21" s="80"/>
      <c r="D21" s="80"/>
      <c r="E21" s="80"/>
      <c r="F21" s="80"/>
      <c r="G21" s="80"/>
      <c r="H21" s="80"/>
      <c r="I21" s="80"/>
      <c r="J21" s="77"/>
      <c r="K21" s="89"/>
      <c r="L21" s="83"/>
      <c r="M21" s="83"/>
      <c r="N21" s="83"/>
      <c r="O21" s="83"/>
      <c r="P21" s="83"/>
      <c r="Q21" s="83"/>
      <c r="R21" s="83"/>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row>
    <row r="22" spans="1:54" ht="19.5" customHeight="1">
      <c r="A22" s="176" t="s">
        <v>113</v>
      </c>
      <c r="B22" s="177"/>
      <c r="C22" s="177"/>
      <c r="D22" s="177"/>
      <c r="E22" s="177"/>
      <c r="F22" s="177"/>
      <c r="G22" s="177"/>
      <c r="H22" s="177"/>
      <c r="I22" s="177"/>
      <c r="J22" s="178"/>
      <c r="K22" s="179">
        <f>SUM(S22:BA22)</f>
        <v>46140</v>
      </c>
      <c r="L22" s="180"/>
      <c r="M22" s="180"/>
      <c r="N22" s="180"/>
      <c r="O22" s="180"/>
      <c r="P22" s="180"/>
      <c r="Q22" s="180"/>
      <c r="R22" s="180"/>
      <c r="S22" s="180">
        <v>18767</v>
      </c>
      <c r="T22" s="180"/>
      <c r="U22" s="180"/>
      <c r="V22" s="180"/>
      <c r="W22" s="180"/>
      <c r="X22" s="180"/>
      <c r="Y22" s="180"/>
      <c r="Z22" s="180">
        <v>3596</v>
      </c>
      <c r="AA22" s="180"/>
      <c r="AB22" s="180"/>
      <c r="AC22" s="180"/>
      <c r="AD22" s="180"/>
      <c r="AE22" s="180"/>
      <c r="AF22" s="180"/>
      <c r="AG22" s="181">
        <v>0</v>
      </c>
      <c r="AH22" s="181"/>
      <c r="AI22" s="181"/>
      <c r="AJ22" s="181"/>
      <c r="AK22" s="181"/>
      <c r="AL22" s="181"/>
      <c r="AM22" s="181"/>
      <c r="AN22" s="180">
        <v>15442</v>
      </c>
      <c r="AO22" s="180"/>
      <c r="AP22" s="180"/>
      <c r="AQ22" s="180"/>
      <c r="AR22" s="180"/>
      <c r="AS22" s="180"/>
      <c r="AT22" s="180"/>
      <c r="AU22" s="180">
        <v>8335</v>
      </c>
      <c r="AV22" s="180"/>
      <c r="AW22" s="180"/>
      <c r="AX22" s="180"/>
      <c r="AY22" s="180"/>
      <c r="AZ22" s="180"/>
      <c r="BA22" s="180"/>
    </row>
    <row r="23" spans="1:54" ht="9.9499999999999993" customHeight="1" thickBot="1">
      <c r="A23" s="78"/>
      <c r="B23" s="78"/>
      <c r="C23" s="78"/>
      <c r="D23" s="78"/>
      <c r="E23" s="78"/>
      <c r="F23" s="78"/>
      <c r="G23" s="78"/>
      <c r="H23" s="78"/>
      <c r="I23" s="78"/>
      <c r="J23" s="79"/>
      <c r="K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row>
    <row r="24" spans="1:54" ht="19.5" customHeight="1">
      <c r="B24" s="171" t="s">
        <v>86</v>
      </c>
      <c r="C24" s="171"/>
      <c r="D24" s="171"/>
      <c r="E24" s="171"/>
      <c r="F24" s="171"/>
      <c r="G24" s="171"/>
      <c r="H24" s="171"/>
      <c r="I24" s="171"/>
      <c r="J24" s="171"/>
      <c r="K24" s="182"/>
    </row>
    <row r="25" spans="1:54" ht="29.25" customHeight="1">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ht="19.5" customHeight="1"/>
    <row r="27" spans="1:54" ht="19.5" customHeight="1"/>
    <row r="29" spans="1:54" ht="19.5" customHeight="1">
      <c r="A29" s="183" t="s">
        <v>63</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row>
    <row r="30" spans="1:54" ht="19.5" customHeight="1" thickBot="1"/>
    <row r="31" spans="1:54" ht="29.25" customHeight="1">
      <c r="A31" s="61"/>
      <c r="B31" s="61"/>
      <c r="C31" s="61"/>
      <c r="D31" s="61"/>
      <c r="E31" s="61"/>
      <c r="F31" s="61"/>
      <c r="G31" s="61"/>
      <c r="H31" s="61"/>
      <c r="I31" s="61"/>
      <c r="J31" s="141" t="s">
        <v>5</v>
      </c>
      <c r="K31" s="142"/>
      <c r="L31" s="142"/>
      <c r="M31" s="142"/>
      <c r="N31" s="142"/>
      <c r="O31" s="142"/>
      <c r="P31" s="141" t="s">
        <v>8</v>
      </c>
      <c r="Q31" s="142"/>
      <c r="R31" s="142"/>
      <c r="S31" s="142"/>
      <c r="T31" s="142"/>
      <c r="U31" s="142"/>
      <c r="V31" s="184" t="s">
        <v>9</v>
      </c>
      <c r="W31" s="184"/>
      <c r="X31" s="184"/>
      <c r="Y31" s="184"/>
      <c r="Z31" s="184"/>
      <c r="AA31" s="184"/>
      <c r="AB31" s="184" t="s">
        <v>10</v>
      </c>
      <c r="AC31" s="184"/>
      <c r="AD31" s="184"/>
      <c r="AE31" s="184"/>
      <c r="AF31" s="184"/>
      <c r="AG31" s="184"/>
      <c r="AH31" s="184" t="s">
        <v>11</v>
      </c>
      <c r="AI31" s="184"/>
      <c r="AJ31" s="184"/>
      <c r="AK31" s="184"/>
      <c r="AL31" s="184"/>
      <c r="AM31" s="184"/>
      <c r="AN31" s="142" t="s">
        <v>7</v>
      </c>
      <c r="AO31" s="142"/>
      <c r="AP31" s="142"/>
      <c r="AQ31" s="142"/>
      <c r="AR31" s="142"/>
      <c r="AS31" s="142"/>
      <c r="AT31" s="143"/>
      <c r="AU31" s="142" t="s">
        <v>6</v>
      </c>
      <c r="AV31" s="142"/>
      <c r="AW31" s="142"/>
      <c r="AX31" s="142"/>
      <c r="AY31" s="142"/>
      <c r="AZ31" s="142"/>
      <c r="BA31" s="142"/>
    </row>
    <row r="32" spans="1:54" ht="9.9499999999999993" customHeight="1">
      <c r="J32" s="62"/>
    </row>
    <row r="33" spans="1:53" ht="19.5" customHeight="1">
      <c r="A33" s="173" t="s">
        <v>90</v>
      </c>
      <c r="B33" s="173"/>
      <c r="C33" s="173"/>
      <c r="D33" s="173"/>
      <c r="E33" s="173"/>
      <c r="F33" s="173"/>
      <c r="G33" s="173"/>
      <c r="H33" s="173"/>
      <c r="I33" s="174"/>
      <c r="J33" s="175">
        <v>6165241</v>
      </c>
      <c r="K33" s="172"/>
      <c r="L33" s="172"/>
      <c r="M33" s="172"/>
      <c r="N33" s="172"/>
      <c r="O33" s="172"/>
      <c r="P33" s="172">
        <v>7001126</v>
      </c>
      <c r="Q33" s="172"/>
      <c r="R33" s="172"/>
      <c r="S33" s="172"/>
      <c r="T33" s="172"/>
      <c r="U33" s="172"/>
      <c r="V33" s="172">
        <v>4969927</v>
      </c>
      <c r="W33" s="172"/>
      <c r="X33" s="172"/>
      <c r="Y33" s="172"/>
      <c r="Z33" s="172"/>
      <c r="AA33" s="172"/>
      <c r="AB33" s="172">
        <v>2912434</v>
      </c>
      <c r="AC33" s="172"/>
      <c r="AD33" s="172"/>
      <c r="AE33" s="172"/>
      <c r="AF33" s="172"/>
      <c r="AG33" s="172"/>
      <c r="AH33" s="172">
        <v>3370030</v>
      </c>
      <c r="AI33" s="172"/>
      <c r="AJ33" s="172"/>
      <c r="AK33" s="172"/>
      <c r="AL33" s="172"/>
      <c r="AM33" s="172"/>
      <c r="AN33" s="172">
        <v>3818712</v>
      </c>
      <c r="AO33" s="172"/>
      <c r="AP33" s="172"/>
      <c r="AQ33" s="172"/>
      <c r="AR33" s="172"/>
      <c r="AS33" s="172"/>
      <c r="AT33" s="172"/>
      <c r="AU33" s="172">
        <v>4453219</v>
      </c>
      <c r="AV33" s="172"/>
      <c r="AW33" s="172"/>
      <c r="AX33" s="172"/>
      <c r="AY33" s="172"/>
      <c r="AZ33" s="172"/>
      <c r="BA33" s="172"/>
    </row>
    <row r="34" spans="1:53" ht="9.9499999999999993" customHeight="1">
      <c r="A34" s="92"/>
      <c r="B34" s="92"/>
      <c r="C34" s="92"/>
      <c r="D34" s="92"/>
      <c r="E34" s="92"/>
      <c r="F34" s="92"/>
      <c r="G34" s="92"/>
      <c r="H34" s="92"/>
      <c r="I34" s="92"/>
      <c r="J34" s="98"/>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row>
    <row r="35" spans="1:53" ht="19.5" customHeight="1">
      <c r="A35" s="173">
        <v>2</v>
      </c>
      <c r="B35" s="173"/>
      <c r="C35" s="173"/>
      <c r="D35" s="173"/>
      <c r="E35" s="173"/>
      <c r="F35" s="173"/>
      <c r="G35" s="173"/>
      <c r="H35" s="173"/>
      <c r="I35" s="174"/>
      <c r="J35" s="175">
        <v>5129163</v>
      </c>
      <c r="K35" s="172"/>
      <c r="L35" s="172"/>
      <c r="M35" s="172"/>
      <c r="N35" s="172"/>
      <c r="O35" s="172"/>
      <c r="P35" s="172">
        <v>5926137</v>
      </c>
      <c r="Q35" s="172"/>
      <c r="R35" s="172"/>
      <c r="S35" s="172"/>
      <c r="T35" s="172"/>
      <c r="U35" s="172"/>
      <c r="V35" s="172">
        <v>4092188</v>
      </c>
      <c r="W35" s="172"/>
      <c r="X35" s="172"/>
      <c r="Y35" s="172"/>
      <c r="Z35" s="172"/>
      <c r="AA35" s="172"/>
      <c r="AB35" s="172">
        <v>2136559</v>
      </c>
      <c r="AC35" s="172"/>
      <c r="AD35" s="172"/>
      <c r="AE35" s="172"/>
      <c r="AF35" s="172"/>
      <c r="AG35" s="172"/>
      <c r="AH35" s="172">
        <v>2557421</v>
      </c>
      <c r="AI35" s="172"/>
      <c r="AJ35" s="172"/>
      <c r="AK35" s="172"/>
      <c r="AL35" s="172"/>
      <c r="AM35" s="172"/>
      <c r="AN35" s="172">
        <v>2970097</v>
      </c>
      <c r="AO35" s="172"/>
      <c r="AP35" s="172"/>
      <c r="AQ35" s="172"/>
      <c r="AR35" s="172"/>
      <c r="AS35" s="172"/>
      <c r="AT35" s="172"/>
      <c r="AU35" s="172">
        <v>3541652</v>
      </c>
      <c r="AV35" s="172"/>
      <c r="AW35" s="172"/>
      <c r="AX35" s="172"/>
      <c r="AY35" s="172"/>
      <c r="AZ35" s="172"/>
      <c r="BA35" s="172"/>
    </row>
    <row r="36" spans="1:53" ht="9.9499999999999993" customHeight="1">
      <c r="A36" s="92"/>
      <c r="B36" s="92"/>
      <c r="C36" s="92"/>
      <c r="D36" s="92"/>
      <c r="E36" s="92"/>
      <c r="F36" s="92"/>
      <c r="G36" s="92"/>
      <c r="H36" s="92"/>
      <c r="I36" s="92"/>
      <c r="J36" s="98"/>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row>
    <row r="37" spans="1:53" ht="19.5" customHeight="1">
      <c r="A37" s="173">
        <v>3</v>
      </c>
      <c r="B37" s="173"/>
      <c r="C37" s="173"/>
      <c r="D37" s="173"/>
      <c r="E37" s="173"/>
      <c r="F37" s="173"/>
      <c r="G37" s="173"/>
      <c r="H37" s="173"/>
      <c r="I37" s="174"/>
      <c r="J37" s="175">
        <v>5115386</v>
      </c>
      <c r="K37" s="172"/>
      <c r="L37" s="172"/>
      <c r="M37" s="172"/>
      <c r="N37" s="172"/>
      <c r="O37" s="172"/>
      <c r="P37" s="172">
        <v>5938959</v>
      </c>
      <c r="Q37" s="172"/>
      <c r="R37" s="172"/>
      <c r="S37" s="172"/>
      <c r="T37" s="172"/>
      <c r="U37" s="172"/>
      <c r="V37" s="172">
        <v>4088890</v>
      </c>
      <c r="W37" s="172"/>
      <c r="X37" s="172"/>
      <c r="Y37" s="172"/>
      <c r="Z37" s="172"/>
      <c r="AA37" s="172"/>
      <c r="AB37" s="172">
        <v>2192323</v>
      </c>
      <c r="AC37" s="172"/>
      <c r="AD37" s="172"/>
      <c r="AE37" s="172"/>
      <c r="AF37" s="172"/>
      <c r="AG37" s="172"/>
      <c r="AH37" s="172">
        <v>2638686</v>
      </c>
      <c r="AI37" s="172"/>
      <c r="AJ37" s="172"/>
      <c r="AK37" s="172"/>
      <c r="AL37" s="172"/>
      <c r="AM37" s="172"/>
      <c r="AN37" s="172">
        <v>3027680</v>
      </c>
      <c r="AO37" s="172"/>
      <c r="AP37" s="172"/>
      <c r="AQ37" s="172"/>
      <c r="AR37" s="172"/>
      <c r="AS37" s="172"/>
      <c r="AT37" s="172"/>
      <c r="AU37" s="172">
        <v>3064719</v>
      </c>
      <c r="AV37" s="172"/>
      <c r="AW37" s="172"/>
      <c r="AX37" s="172"/>
      <c r="AY37" s="172"/>
      <c r="AZ37" s="172"/>
      <c r="BA37" s="172"/>
    </row>
    <row r="38" spans="1:53" ht="9.9499999999999993" customHeight="1">
      <c r="A38" s="93"/>
      <c r="B38" s="93"/>
      <c r="C38" s="93"/>
      <c r="D38" s="93"/>
      <c r="E38" s="93"/>
      <c r="F38" s="93"/>
      <c r="G38" s="93"/>
      <c r="H38" s="93"/>
      <c r="I38" s="93"/>
      <c r="J38" s="98"/>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row>
    <row r="39" spans="1:53" ht="19.5" customHeight="1">
      <c r="A39" s="173">
        <v>4</v>
      </c>
      <c r="B39" s="173"/>
      <c r="C39" s="173"/>
      <c r="D39" s="173"/>
      <c r="E39" s="173"/>
      <c r="F39" s="173"/>
      <c r="G39" s="173"/>
      <c r="H39" s="173"/>
      <c r="I39" s="174"/>
      <c r="J39" s="175">
        <v>5709892</v>
      </c>
      <c r="K39" s="172"/>
      <c r="L39" s="172"/>
      <c r="M39" s="172"/>
      <c r="N39" s="172"/>
      <c r="O39" s="172"/>
      <c r="P39" s="172">
        <v>6583139</v>
      </c>
      <c r="Q39" s="172"/>
      <c r="R39" s="172"/>
      <c r="S39" s="172"/>
      <c r="T39" s="172"/>
      <c r="U39" s="172"/>
      <c r="V39" s="172">
        <v>4569070</v>
      </c>
      <c r="W39" s="172"/>
      <c r="X39" s="172"/>
      <c r="Y39" s="172"/>
      <c r="Z39" s="172"/>
      <c r="AA39" s="172"/>
      <c r="AB39" s="172">
        <v>2662437</v>
      </c>
      <c r="AC39" s="172"/>
      <c r="AD39" s="172"/>
      <c r="AE39" s="172"/>
      <c r="AF39" s="172"/>
      <c r="AG39" s="172"/>
      <c r="AH39" s="172">
        <v>3114118</v>
      </c>
      <c r="AI39" s="172"/>
      <c r="AJ39" s="172"/>
      <c r="AK39" s="172"/>
      <c r="AL39" s="172"/>
      <c r="AM39" s="172"/>
      <c r="AN39" s="172">
        <v>3524586</v>
      </c>
      <c r="AO39" s="172"/>
      <c r="AP39" s="172"/>
      <c r="AQ39" s="172"/>
      <c r="AR39" s="172"/>
      <c r="AS39" s="172"/>
      <c r="AT39" s="172"/>
      <c r="AU39" s="172">
        <v>4115873</v>
      </c>
      <c r="AV39" s="172"/>
      <c r="AW39" s="172"/>
      <c r="AX39" s="172"/>
      <c r="AY39" s="172"/>
      <c r="AZ39" s="172"/>
      <c r="BA39" s="172"/>
    </row>
    <row r="40" spans="1:53" ht="9.9499999999999993" customHeight="1">
      <c r="A40" s="93"/>
      <c r="B40" s="93"/>
      <c r="C40" s="93"/>
      <c r="D40" s="93"/>
      <c r="E40" s="93"/>
      <c r="F40" s="93"/>
      <c r="G40" s="93"/>
      <c r="H40" s="93"/>
      <c r="I40" s="93"/>
      <c r="J40" s="98"/>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row>
    <row r="41" spans="1:53" ht="19.5" customHeight="1">
      <c r="A41" s="173">
        <v>5</v>
      </c>
      <c r="B41" s="173"/>
      <c r="C41" s="173"/>
      <c r="D41" s="173"/>
      <c r="E41" s="173"/>
      <c r="F41" s="173"/>
      <c r="G41" s="173"/>
      <c r="H41" s="173"/>
      <c r="I41" s="174"/>
      <c r="J41" s="175">
        <v>5940641</v>
      </c>
      <c r="K41" s="172"/>
      <c r="L41" s="172"/>
      <c r="M41" s="172"/>
      <c r="N41" s="172"/>
      <c r="O41" s="172"/>
      <c r="P41" s="172">
        <v>6813820</v>
      </c>
      <c r="Q41" s="172"/>
      <c r="R41" s="172"/>
      <c r="S41" s="172"/>
      <c r="T41" s="172"/>
      <c r="U41" s="172"/>
      <c r="V41" s="172">
        <v>4769272</v>
      </c>
      <c r="W41" s="172"/>
      <c r="X41" s="172"/>
      <c r="Y41" s="172"/>
      <c r="Z41" s="172"/>
      <c r="AA41" s="172"/>
      <c r="AB41" s="172">
        <v>2846631</v>
      </c>
      <c r="AC41" s="172"/>
      <c r="AD41" s="172"/>
      <c r="AE41" s="172"/>
      <c r="AF41" s="172"/>
      <c r="AG41" s="172"/>
      <c r="AH41" s="172">
        <v>3288224</v>
      </c>
      <c r="AI41" s="172"/>
      <c r="AJ41" s="172"/>
      <c r="AK41" s="172"/>
      <c r="AL41" s="172"/>
      <c r="AM41" s="172"/>
      <c r="AN41" s="172">
        <v>3716794</v>
      </c>
      <c r="AO41" s="172"/>
      <c r="AP41" s="172"/>
      <c r="AQ41" s="172"/>
      <c r="AR41" s="172"/>
      <c r="AS41" s="172"/>
      <c r="AT41" s="172"/>
      <c r="AU41" s="172">
        <v>4318725</v>
      </c>
      <c r="AV41" s="172"/>
      <c r="AW41" s="172"/>
      <c r="AX41" s="172"/>
      <c r="AY41" s="172"/>
      <c r="AZ41" s="172"/>
      <c r="BA41" s="172"/>
    </row>
    <row r="42" spans="1:53" ht="9.9499999999999993" customHeight="1">
      <c r="A42" s="93"/>
      <c r="B42" s="93"/>
      <c r="C42" s="93"/>
      <c r="D42" s="93"/>
      <c r="E42" s="93"/>
      <c r="F42" s="93"/>
      <c r="G42" s="93"/>
      <c r="H42" s="93"/>
      <c r="I42" s="93"/>
      <c r="J42" s="98"/>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row>
    <row r="43" spans="1:53" ht="19.5" customHeight="1">
      <c r="A43" s="173">
        <v>6</v>
      </c>
      <c r="B43" s="173"/>
      <c r="C43" s="173"/>
      <c r="D43" s="173"/>
      <c r="E43" s="173"/>
      <c r="F43" s="173"/>
      <c r="G43" s="173"/>
      <c r="H43" s="173"/>
      <c r="I43" s="174"/>
      <c r="J43" s="175">
        <v>6050571</v>
      </c>
      <c r="K43" s="172"/>
      <c r="L43" s="172"/>
      <c r="M43" s="172"/>
      <c r="N43" s="172"/>
      <c r="O43" s="172"/>
      <c r="P43" s="172">
        <v>6944074</v>
      </c>
      <c r="Q43" s="172"/>
      <c r="R43" s="172"/>
      <c r="S43" s="172"/>
      <c r="T43" s="172"/>
      <c r="U43" s="172"/>
      <c r="V43" s="172">
        <v>4862728</v>
      </c>
      <c r="W43" s="172"/>
      <c r="X43" s="172"/>
      <c r="Y43" s="172"/>
      <c r="Z43" s="172"/>
      <c r="AA43" s="172"/>
      <c r="AB43" s="172">
        <v>2956924</v>
      </c>
      <c r="AC43" s="172"/>
      <c r="AD43" s="172"/>
      <c r="AE43" s="172"/>
      <c r="AF43" s="172"/>
      <c r="AG43" s="172"/>
      <c r="AH43" s="172">
        <v>3385443</v>
      </c>
      <c r="AI43" s="172"/>
      <c r="AJ43" s="172"/>
      <c r="AK43" s="172"/>
      <c r="AL43" s="172"/>
      <c r="AM43" s="172"/>
      <c r="AN43" s="172">
        <v>3820655</v>
      </c>
      <c r="AO43" s="172"/>
      <c r="AP43" s="172"/>
      <c r="AQ43" s="172"/>
      <c r="AR43" s="172"/>
      <c r="AS43" s="172"/>
      <c r="AT43" s="172"/>
      <c r="AU43" s="172">
        <v>4409008</v>
      </c>
      <c r="AV43" s="172"/>
      <c r="AW43" s="172"/>
      <c r="AX43" s="172"/>
      <c r="AY43" s="172"/>
      <c r="AZ43" s="172"/>
      <c r="BA43" s="172"/>
    </row>
    <row r="44" spans="1:53" ht="9.9499999999999993" customHeight="1" thickBot="1">
      <c r="A44" s="78"/>
      <c r="B44" s="78"/>
      <c r="C44" s="78"/>
      <c r="D44" s="78"/>
      <c r="E44" s="78"/>
      <c r="F44" s="78"/>
      <c r="G44" s="78"/>
      <c r="H44" s="78"/>
      <c r="I44" s="78"/>
      <c r="J44" s="63"/>
      <c r="K44" s="64"/>
      <c r="L44" s="64"/>
      <c r="M44" s="64"/>
      <c r="N44" s="64"/>
      <c r="O44" s="64"/>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row>
    <row r="45" spans="1:53" ht="9.9499999999999993" customHeight="1">
      <c r="B45" s="170" t="s">
        <v>37</v>
      </c>
      <c r="C45" s="170"/>
      <c r="D45" s="170"/>
      <c r="E45" s="170"/>
      <c r="F45" s="170"/>
      <c r="G45" s="170"/>
      <c r="H45" s="170"/>
      <c r="I45" s="170"/>
      <c r="J45" s="170"/>
      <c r="K45" s="170"/>
      <c r="L45" s="170"/>
      <c r="M45" s="170"/>
      <c r="N45" s="170"/>
      <c r="O45" s="170"/>
      <c r="P45" s="170"/>
      <c r="Q45" s="170"/>
      <c r="R45" s="170"/>
      <c r="S45" s="170"/>
    </row>
    <row r="46" spans="1:53" ht="9.9499999999999993" customHeight="1">
      <c r="B46" s="171"/>
      <c r="C46" s="171"/>
      <c r="D46" s="171"/>
      <c r="E46" s="171"/>
      <c r="F46" s="171"/>
      <c r="G46" s="171"/>
      <c r="H46" s="171"/>
      <c r="I46" s="171"/>
      <c r="J46" s="171"/>
      <c r="K46" s="171"/>
      <c r="L46" s="171"/>
      <c r="M46" s="171"/>
      <c r="N46" s="171"/>
      <c r="O46" s="171"/>
      <c r="P46" s="171"/>
      <c r="Q46" s="171"/>
      <c r="R46" s="171"/>
      <c r="S46" s="171"/>
    </row>
  </sheetData>
  <mergeCells count="154">
    <mergeCell ref="AU12:BA12"/>
    <mergeCell ref="AN12:AT12"/>
    <mergeCell ref="Z12:AF12"/>
    <mergeCell ref="S12:Y12"/>
    <mergeCell ref="AG17:AM17"/>
    <mergeCell ref="AG16:AM16"/>
    <mergeCell ref="AG18:AM18"/>
    <mergeCell ref="AG12:AM12"/>
    <mergeCell ref="A1:BA1"/>
    <mergeCell ref="A3:J3"/>
    <mergeCell ref="K3:R3"/>
    <mergeCell ref="S3:Y3"/>
    <mergeCell ref="Z3:AF3"/>
    <mergeCell ref="AN3:AT3"/>
    <mergeCell ref="AU3:BA3"/>
    <mergeCell ref="AG3:AM3"/>
    <mergeCell ref="AN6:AT6"/>
    <mergeCell ref="AU6:BA6"/>
    <mergeCell ref="S7:Y7"/>
    <mergeCell ref="Z7:AF7"/>
    <mergeCell ref="AN7:AT7"/>
    <mergeCell ref="AU7:BA7"/>
    <mergeCell ref="A5:J5"/>
    <mergeCell ref="A6:J6"/>
    <mergeCell ref="K6:R6"/>
    <mergeCell ref="S6:Y6"/>
    <mergeCell ref="Z6:AF6"/>
    <mergeCell ref="AG6:AM6"/>
    <mergeCell ref="AG7:AM7"/>
    <mergeCell ref="AU8:BA8"/>
    <mergeCell ref="S9:Y9"/>
    <mergeCell ref="Z9:AF9"/>
    <mergeCell ref="AN9:AT9"/>
    <mergeCell ref="AU9:BA9"/>
    <mergeCell ref="A8:J8"/>
    <mergeCell ref="K8:R8"/>
    <mergeCell ref="S8:Y8"/>
    <mergeCell ref="Z8:AF8"/>
    <mergeCell ref="AN8:AT8"/>
    <mergeCell ref="AG8:AM8"/>
    <mergeCell ref="AG9:AM9"/>
    <mergeCell ref="AU10:BA10"/>
    <mergeCell ref="S11:Y11"/>
    <mergeCell ref="Z11:AF11"/>
    <mergeCell ref="AN11:AT11"/>
    <mergeCell ref="AU11:BA11"/>
    <mergeCell ref="A10:J10"/>
    <mergeCell ref="K10:R10"/>
    <mergeCell ref="S10:Y10"/>
    <mergeCell ref="Z10:AF10"/>
    <mergeCell ref="AN10:AT10"/>
    <mergeCell ref="AG10:AM10"/>
    <mergeCell ref="AG11:AM11"/>
    <mergeCell ref="A18:J18"/>
    <mergeCell ref="A15:J15"/>
    <mergeCell ref="A16:J16"/>
    <mergeCell ref="A12:J12"/>
    <mergeCell ref="AN18:AT18"/>
    <mergeCell ref="AU18:BA18"/>
    <mergeCell ref="S19:Y19"/>
    <mergeCell ref="Z19:AF19"/>
    <mergeCell ref="AN19:AT19"/>
    <mergeCell ref="AU19:BA19"/>
    <mergeCell ref="S17:Y17"/>
    <mergeCell ref="Z17:AF17"/>
    <mergeCell ref="AN17:AT17"/>
    <mergeCell ref="AU17:BA17"/>
    <mergeCell ref="AG19:AM19"/>
    <mergeCell ref="K12:R12"/>
    <mergeCell ref="AU16:BA16"/>
    <mergeCell ref="AN16:AT16"/>
    <mergeCell ref="Z16:AF16"/>
    <mergeCell ref="S16:Y16"/>
    <mergeCell ref="K16:R16"/>
    <mergeCell ref="Z18:AF18"/>
    <mergeCell ref="S18:Y18"/>
    <mergeCell ref="K18:R18"/>
    <mergeCell ref="AU20:BA20"/>
    <mergeCell ref="S21:Y21"/>
    <mergeCell ref="Z21:AF21"/>
    <mergeCell ref="AN21:AT21"/>
    <mergeCell ref="AU21:BA21"/>
    <mergeCell ref="A20:J20"/>
    <mergeCell ref="K20:R20"/>
    <mergeCell ref="S20:Y20"/>
    <mergeCell ref="Z20:AF20"/>
    <mergeCell ref="AN20:AT20"/>
    <mergeCell ref="AG20:AM20"/>
    <mergeCell ref="AG21:AM21"/>
    <mergeCell ref="A22:J22"/>
    <mergeCell ref="K22:R22"/>
    <mergeCell ref="S22:Y22"/>
    <mergeCell ref="Z22:AF22"/>
    <mergeCell ref="AN22:AT22"/>
    <mergeCell ref="AU22:BA22"/>
    <mergeCell ref="AG22:AM22"/>
    <mergeCell ref="AN33:AT33"/>
    <mergeCell ref="AU33:BA33"/>
    <mergeCell ref="B24:K24"/>
    <mergeCell ref="A29:BA29"/>
    <mergeCell ref="J31:O31"/>
    <mergeCell ref="P31:U31"/>
    <mergeCell ref="V31:AA31"/>
    <mergeCell ref="AB31:AG31"/>
    <mergeCell ref="AH31:AM31"/>
    <mergeCell ref="AN31:AT31"/>
    <mergeCell ref="AU31:BA31"/>
    <mergeCell ref="A35:I35"/>
    <mergeCell ref="J35:O35"/>
    <mergeCell ref="P35:U35"/>
    <mergeCell ref="V35:AA35"/>
    <mergeCell ref="AB35:AG35"/>
    <mergeCell ref="AH35:AM35"/>
    <mergeCell ref="AN35:AT35"/>
    <mergeCell ref="AU35:BA35"/>
    <mergeCell ref="A33:I33"/>
    <mergeCell ref="J33:O33"/>
    <mergeCell ref="P33:U33"/>
    <mergeCell ref="V33:AA33"/>
    <mergeCell ref="AB33:AG33"/>
    <mergeCell ref="AH33:AM33"/>
    <mergeCell ref="AN37:AT37"/>
    <mergeCell ref="AU37:BA37"/>
    <mergeCell ref="A39:I39"/>
    <mergeCell ref="J39:O39"/>
    <mergeCell ref="P39:U39"/>
    <mergeCell ref="V39:AA39"/>
    <mergeCell ref="AB39:AG39"/>
    <mergeCell ref="AH39:AM39"/>
    <mergeCell ref="AN39:AT39"/>
    <mergeCell ref="AU39:BA39"/>
    <mergeCell ref="A37:I37"/>
    <mergeCell ref="J37:O37"/>
    <mergeCell ref="P37:U37"/>
    <mergeCell ref="V37:AA37"/>
    <mergeCell ref="AB37:AG37"/>
    <mergeCell ref="AH37:AM37"/>
    <mergeCell ref="B45:S46"/>
    <mergeCell ref="AN41:AT41"/>
    <mergeCell ref="AU41:BA41"/>
    <mergeCell ref="A43:I43"/>
    <mergeCell ref="A41:I41"/>
    <mergeCell ref="J41:O41"/>
    <mergeCell ref="P41:U41"/>
    <mergeCell ref="V41:AA41"/>
    <mergeCell ref="AB41:AG41"/>
    <mergeCell ref="AH41:AM41"/>
    <mergeCell ref="AB43:AG43"/>
    <mergeCell ref="AH43:AM43"/>
    <mergeCell ref="P43:U43"/>
    <mergeCell ref="V43:AA43"/>
    <mergeCell ref="J43:O43"/>
    <mergeCell ref="AN43:AT43"/>
    <mergeCell ref="AU43:BA43"/>
  </mergeCells>
  <phoneticPr fontId="6"/>
  <pageMargins left="0.59055118110236227" right="0.59055118110236227" top="0.78740157480314965" bottom="0.78740157480314965" header="0.51181102362204722" footer="0.51181102362204722"/>
  <pageSetup paperSize="9"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3"/>
  <sheetViews>
    <sheetView zoomScaleNormal="100" workbookViewId="0">
      <selection activeCell="L13" sqref="L13"/>
    </sheetView>
  </sheetViews>
  <sheetFormatPr defaultColWidth="8.625" defaultRowHeight="14.25"/>
  <cols>
    <col min="1" max="1" width="4.375" style="100" customWidth="1"/>
    <col min="2" max="2" width="1.25" style="100" customWidth="1"/>
    <col min="3" max="3" width="18.875" style="100" customWidth="1"/>
    <col min="4" max="4" width="1.25" style="111" customWidth="1"/>
    <col min="5" max="9" width="11.125" style="100" customWidth="1"/>
    <col min="10" max="10" width="2" style="100" customWidth="1"/>
    <col min="11" max="16384" width="8.625" style="100"/>
  </cols>
  <sheetData>
    <row r="1" spans="1:12" ht="18.75">
      <c r="A1" s="144" t="s">
        <v>71</v>
      </c>
      <c r="B1" s="144"/>
      <c r="C1" s="144"/>
      <c r="D1" s="144"/>
      <c r="E1" s="144"/>
      <c r="F1" s="144"/>
      <c r="G1" s="144"/>
      <c r="H1" s="144"/>
      <c r="I1" s="144"/>
    </row>
    <row r="3" spans="1:12" ht="15" thickBot="1">
      <c r="A3" s="101"/>
      <c r="B3" s="101"/>
      <c r="C3" s="101"/>
      <c r="D3" s="102"/>
    </row>
    <row r="4" spans="1:12">
      <c r="A4" s="103"/>
      <c r="B4" s="104"/>
      <c r="C4" s="105" t="s">
        <v>47</v>
      </c>
      <c r="D4" s="106"/>
      <c r="E4" s="85" t="s">
        <v>79</v>
      </c>
      <c r="F4" s="85" t="s">
        <v>83</v>
      </c>
      <c r="G4" s="85" t="s">
        <v>89</v>
      </c>
      <c r="H4" s="85" t="s">
        <v>96</v>
      </c>
      <c r="I4" s="85" t="s">
        <v>121</v>
      </c>
    </row>
    <row r="5" spans="1:12">
      <c r="A5" s="107"/>
      <c r="D5" s="108"/>
      <c r="E5" s="13"/>
      <c r="F5" s="13"/>
      <c r="G5" s="13"/>
      <c r="H5" s="13"/>
      <c r="I5" s="13"/>
    </row>
    <row r="6" spans="1:12">
      <c r="A6" s="14"/>
      <c r="B6" s="1"/>
      <c r="C6" s="15" t="s">
        <v>25</v>
      </c>
      <c r="D6" s="77"/>
      <c r="E6" s="16">
        <v>123991</v>
      </c>
      <c r="F6" s="16">
        <v>121741</v>
      </c>
      <c r="G6" s="16">
        <v>121483</v>
      </c>
      <c r="H6" s="16">
        <v>120649</v>
      </c>
      <c r="I6" s="16">
        <v>120452</v>
      </c>
      <c r="J6" s="17"/>
    </row>
    <row r="7" spans="1:12">
      <c r="A7" s="14"/>
      <c r="B7" s="1"/>
      <c r="C7" s="15"/>
      <c r="D7" s="77"/>
      <c r="E7" s="16"/>
      <c r="F7" s="16"/>
      <c r="G7" s="16"/>
      <c r="H7" s="16"/>
      <c r="I7" s="16"/>
      <c r="J7" s="17"/>
    </row>
    <row r="8" spans="1:12">
      <c r="A8" s="18"/>
      <c r="B8" s="19"/>
      <c r="C8" s="20"/>
      <c r="D8" s="82"/>
      <c r="E8" s="16"/>
      <c r="F8" s="16"/>
      <c r="G8" s="16"/>
      <c r="H8" s="16"/>
      <c r="I8" s="16"/>
      <c r="J8" s="17"/>
    </row>
    <row r="9" spans="1:12">
      <c r="A9" s="84"/>
      <c r="B9" s="21"/>
      <c r="C9" s="15" t="s">
        <v>26</v>
      </c>
      <c r="D9" s="77"/>
      <c r="E9" s="16">
        <v>2941</v>
      </c>
      <c r="F9" s="16">
        <v>2929</v>
      </c>
      <c r="G9" s="16">
        <v>2945</v>
      </c>
      <c r="H9" s="16">
        <v>2922</v>
      </c>
      <c r="I9" s="16">
        <v>2906</v>
      </c>
      <c r="J9" s="17"/>
    </row>
    <row r="10" spans="1:12">
      <c r="A10" s="109"/>
      <c r="B10" s="21"/>
      <c r="C10" s="15"/>
      <c r="D10" s="77"/>
      <c r="E10" s="16"/>
      <c r="F10" s="16"/>
      <c r="G10" s="16"/>
      <c r="H10" s="16"/>
      <c r="I10" s="16"/>
      <c r="J10" s="17"/>
    </row>
    <row r="11" spans="1:12">
      <c r="A11" s="84"/>
      <c r="B11" s="21"/>
      <c r="C11" s="15" t="s">
        <v>27</v>
      </c>
      <c r="D11" s="77"/>
      <c r="E11" s="16">
        <v>3547</v>
      </c>
      <c r="F11" s="16">
        <v>3517</v>
      </c>
      <c r="G11" s="16">
        <v>3501</v>
      </c>
      <c r="H11" s="16">
        <v>3456</v>
      </c>
      <c r="I11" s="16">
        <v>3446</v>
      </c>
      <c r="J11" s="17"/>
    </row>
    <row r="12" spans="1:12">
      <c r="A12" s="192" t="s">
        <v>48</v>
      </c>
      <c r="B12" s="21"/>
      <c r="C12" s="15"/>
      <c r="D12" s="77"/>
      <c r="E12" s="16"/>
      <c r="F12" s="16"/>
      <c r="G12" s="16"/>
      <c r="H12" s="16"/>
      <c r="I12" s="16"/>
      <c r="J12" s="17"/>
    </row>
    <row r="13" spans="1:12">
      <c r="A13" s="193"/>
      <c r="B13" s="21"/>
      <c r="C13" s="15" t="s">
        <v>28</v>
      </c>
      <c r="D13" s="77"/>
      <c r="E13" s="16">
        <v>301</v>
      </c>
      <c r="F13" s="16">
        <v>304</v>
      </c>
      <c r="G13" s="16">
        <v>306</v>
      </c>
      <c r="H13" s="16">
        <v>305</v>
      </c>
      <c r="I13" s="16">
        <v>305</v>
      </c>
      <c r="J13" s="17"/>
    </row>
    <row r="14" spans="1:12">
      <c r="A14" s="193"/>
      <c r="B14" s="21"/>
      <c r="C14" s="15"/>
      <c r="D14" s="77"/>
      <c r="E14" s="16"/>
      <c r="F14" s="16"/>
      <c r="G14" s="16"/>
      <c r="H14" s="16"/>
      <c r="I14" s="16"/>
      <c r="J14" s="17"/>
    </row>
    <row r="15" spans="1:12">
      <c r="A15" s="193"/>
      <c r="B15" s="21"/>
      <c r="C15" s="15" t="s">
        <v>29</v>
      </c>
      <c r="D15" s="77"/>
      <c r="E15" s="16">
        <v>20836</v>
      </c>
      <c r="F15" s="16">
        <v>20506</v>
      </c>
      <c r="G15" s="16">
        <v>20321</v>
      </c>
      <c r="H15" s="16">
        <v>20103</v>
      </c>
      <c r="I15" s="16">
        <v>20048</v>
      </c>
      <c r="J15" s="17"/>
      <c r="L15" s="110"/>
    </row>
    <row r="16" spans="1:12">
      <c r="A16" s="193"/>
      <c r="B16" s="21"/>
      <c r="C16" s="15"/>
      <c r="D16" s="77"/>
      <c r="E16" s="16"/>
      <c r="F16" s="16"/>
      <c r="G16" s="16"/>
      <c r="H16" s="16"/>
      <c r="I16" s="16"/>
      <c r="J16" s="17"/>
    </row>
    <row r="17" spans="1:10">
      <c r="A17" s="109"/>
      <c r="B17" s="21"/>
      <c r="C17" s="15" t="s">
        <v>30</v>
      </c>
      <c r="D17" s="77"/>
      <c r="E17" s="16">
        <v>6</v>
      </c>
      <c r="F17" s="16">
        <v>6</v>
      </c>
      <c r="G17" s="16">
        <v>6</v>
      </c>
      <c r="H17" s="16">
        <v>6</v>
      </c>
      <c r="I17" s="16">
        <v>6</v>
      </c>
      <c r="J17" s="17"/>
    </row>
    <row r="18" spans="1:10">
      <c r="A18" s="109"/>
      <c r="B18" s="21"/>
      <c r="C18" s="15"/>
      <c r="D18" s="77"/>
      <c r="E18" s="16"/>
      <c r="F18" s="16"/>
      <c r="G18" s="16"/>
      <c r="H18" s="16"/>
      <c r="I18" s="16"/>
      <c r="J18" s="17"/>
    </row>
    <row r="19" spans="1:10">
      <c r="A19" s="109"/>
      <c r="B19" s="21"/>
      <c r="C19" s="15" t="s">
        <v>31</v>
      </c>
      <c r="D19" s="77"/>
      <c r="E19" s="16">
        <v>27631</v>
      </c>
      <c r="F19" s="16">
        <v>27262</v>
      </c>
      <c r="G19" s="16">
        <v>27079</v>
      </c>
      <c r="H19" s="16">
        <v>26792</v>
      </c>
      <c r="I19" s="16">
        <v>26711</v>
      </c>
      <c r="J19" s="17"/>
    </row>
    <row r="20" spans="1:10">
      <c r="A20" s="22"/>
      <c r="B20" s="23"/>
      <c r="C20" s="24"/>
      <c r="D20" s="81"/>
      <c r="E20" s="16"/>
      <c r="F20" s="16"/>
      <c r="G20" s="16"/>
      <c r="H20" s="16"/>
      <c r="I20" s="16"/>
      <c r="J20" s="17"/>
    </row>
    <row r="21" spans="1:10">
      <c r="A21" s="14"/>
      <c r="B21" s="21"/>
      <c r="C21" s="15"/>
      <c r="D21" s="77"/>
      <c r="E21" s="16"/>
      <c r="F21" s="16"/>
      <c r="G21" s="16"/>
      <c r="H21" s="16"/>
      <c r="I21" s="16"/>
      <c r="J21" s="17"/>
    </row>
    <row r="22" spans="1:10">
      <c r="A22" s="192" t="s">
        <v>49</v>
      </c>
      <c r="B22" s="21"/>
      <c r="C22" s="15" t="s">
        <v>26</v>
      </c>
      <c r="D22" s="77"/>
      <c r="E22" s="16">
        <v>135</v>
      </c>
      <c r="F22" s="16">
        <v>129</v>
      </c>
      <c r="G22" s="16">
        <v>127</v>
      </c>
      <c r="H22" s="16">
        <v>126</v>
      </c>
      <c r="I22" s="16">
        <v>129</v>
      </c>
      <c r="J22" s="17"/>
    </row>
    <row r="23" spans="1:10">
      <c r="A23" s="193"/>
      <c r="B23" s="1"/>
      <c r="C23" s="15"/>
      <c r="D23" s="77"/>
      <c r="E23" s="16"/>
      <c r="F23" s="16"/>
      <c r="G23" s="16"/>
      <c r="H23" s="16"/>
      <c r="I23" s="16"/>
      <c r="J23" s="17"/>
    </row>
    <row r="24" spans="1:10">
      <c r="A24" s="193"/>
      <c r="B24" s="1"/>
      <c r="C24" s="15" t="s">
        <v>27</v>
      </c>
      <c r="D24" s="77"/>
      <c r="E24" s="25">
        <v>181</v>
      </c>
      <c r="F24" s="25">
        <v>185</v>
      </c>
      <c r="G24" s="25">
        <v>175</v>
      </c>
      <c r="H24" s="25">
        <v>165</v>
      </c>
      <c r="I24" s="25">
        <v>154</v>
      </c>
      <c r="J24" s="17"/>
    </row>
    <row r="25" spans="1:10">
      <c r="A25" s="193"/>
      <c r="B25" s="1"/>
      <c r="C25" s="15"/>
      <c r="D25" s="77"/>
      <c r="E25" s="16"/>
      <c r="F25" s="16"/>
      <c r="G25" s="16"/>
      <c r="H25" s="16"/>
      <c r="I25" s="16"/>
      <c r="J25" s="17"/>
    </row>
    <row r="26" spans="1:10">
      <c r="A26" s="193"/>
      <c r="B26" s="1"/>
      <c r="C26" s="15" t="s">
        <v>31</v>
      </c>
      <c r="D26" s="77"/>
      <c r="E26" s="25">
        <v>316</v>
      </c>
      <c r="F26" s="25">
        <v>314</v>
      </c>
      <c r="G26" s="25">
        <v>302</v>
      </c>
      <c r="H26" s="25">
        <v>291</v>
      </c>
      <c r="I26" s="25">
        <v>283</v>
      </c>
      <c r="J26" s="17"/>
    </row>
    <row r="27" spans="1:10">
      <c r="A27" s="26"/>
      <c r="B27" s="3"/>
      <c r="C27" s="3"/>
      <c r="D27" s="81"/>
      <c r="E27" s="27"/>
      <c r="F27" s="27"/>
      <c r="G27" s="27"/>
      <c r="H27" s="27"/>
      <c r="I27" s="27"/>
      <c r="J27" s="17"/>
    </row>
    <row r="28" spans="1:10">
      <c r="A28" s="28"/>
      <c r="B28" s="1"/>
      <c r="C28" s="1"/>
      <c r="D28" s="77"/>
      <c r="E28" s="27"/>
      <c r="F28" s="27"/>
      <c r="G28" s="27"/>
      <c r="H28" s="27"/>
      <c r="I28" s="27"/>
      <c r="J28" s="17"/>
    </row>
    <row r="29" spans="1:10">
      <c r="A29" s="77"/>
      <c r="B29" s="80"/>
      <c r="C29" s="15" t="s">
        <v>26</v>
      </c>
      <c r="D29" s="77"/>
      <c r="E29" s="16">
        <v>20399</v>
      </c>
      <c r="F29" s="16">
        <v>20920</v>
      </c>
      <c r="G29" s="16">
        <v>21178</v>
      </c>
      <c r="H29" s="16">
        <v>21305</v>
      </c>
      <c r="I29" s="16">
        <v>21542</v>
      </c>
      <c r="J29" s="17"/>
    </row>
    <row r="30" spans="1:10">
      <c r="A30" s="192" t="s">
        <v>50</v>
      </c>
      <c r="B30" s="80"/>
      <c r="C30" s="29"/>
      <c r="D30" s="77"/>
      <c r="E30" s="16"/>
      <c r="F30" s="16"/>
      <c r="G30" s="16"/>
      <c r="H30" s="16"/>
      <c r="I30" s="16"/>
      <c r="J30" s="17"/>
    </row>
    <row r="31" spans="1:10">
      <c r="A31" s="193"/>
      <c r="B31" s="80"/>
      <c r="C31" s="15" t="s">
        <v>27</v>
      </c>
      <c r="D31" s="77"/>
      <c r="E31" s="16">
        <v>23322</v>
      </c>
      <c r="F31" s="16">
        <v>22678</v>
      </c>
      <c r="G31" s="16">
        <v>22064</v>
      </c>
      <c r="H31" s="16">
        <v>21469</v>
      </c>
      <c r="I31" s="16">
        <v>20916</v>
      </c>
      <c r="J31" s="17"/>
    </row>
    <row r="32" spans="1:10">
      <c r="A32" s="193"/>
      <c r="B32" s="80"/>
      <c r="C32" s="29"/>
      <c r="D32" s="77"/>
      <c r="E32" s="16"/>
      <c r="F32" s="16"/>
      <c r="G32" s="16"/>
      <c r="H32" s="16"/>
      <c r="I32" s="16"/>
      <c r="J32" s="17"/>
    </row>
    <row r="33" spans="1:11">
      <c r="A33" s="193"/>
      <c r="B33" s="80"/>
      <c r="C33" s="15" t="s">
        <v>32</v>
      </c>
      <c r="D33" s="77"/>
      <c r="E33" s="16">
        <v>46485</v>
      </c>
      <c r="F33" s="16">
        <v>43732</v>
      </c>
      <c r="G33" s="16">
        <v>46884</v>
      </c>
      <c r="H33" s="16">
        <v>46719</v>
      </c>
      <c r="I33" s="16">
        <v>46841</v>
      </c>
      <c r="J33" s="17"/>
    </row>
    <row r="34" spans="1:11">
      <c r="A34" s="193"/>
      <c r="B34" s="80"/>
      <c r="C34" s="29"/>
      <c r="D34" s="77"/>
      <c r="E34" s="16"/>
      <c r="F34" s="16"/>
      <c r="G34" s="16"/>
      <c r="H34" s="16"/>
      <c r="I34" s="16"/>
      <c r="J34" s="17"/>
    </row>
    <row r="35" spans="1:11">
      <c r="A35" s="77"/>
      <c r="B35" s="80"/>
      <c r="C35" s="29" t="s">
        <v>31</v>
      </c>
      <c r="D35" s="77"/>
      <c r="E35" s="16">
        <v>90206</v>
      </c>
      <c r="F35" s="16">
        <v>90330</v>
      </c>
      <c r="G35" s="16">
        <v>90126</v>
      </c>
      <c r="H35" s="16">
        <v>89493</v>
      </c>
      <c r="I35" s="16">
        <v>89299</v>
      </c>
      <c r="J35" s="17"/>
      <c r="K35" s="110"/>
    </row>
    <row r="36" spans="1:11">
      <c r="A36" s="81"/>
      <c r="B36" s="3"/>
      <c r="C36" s="3"/>
      <c r="D36" s="81"/>
      <c r="E36" s="16"/>
      <c r="F36" s="16"/>
      <c r="G36" s="16"/>
      <c r="H36" s="16"/>
      <c r="I36" s="16"/>
      <c r="J36" s="17"/>
    </row>
    <row r="37" spans="1:11">
      <c r="A37" s="14"/>
      <c r="B37" s="21"/>
      <c r="C37" s="15"/>
      <c r="D37" s="77"/>
      <c r="E37" s="16"/>
      <c r="F37" s="16"/>
      <c r="G37" s="16"/>
      <c r="H37" s="16"/>
      <c r="I37" s="16"/>
      <c r="J37" s="17"/>
    </row>
    <row r="38" spans="1:11">
      <c r="A38" s="194" t="s">
        <v>51</v>
      </c>
      <c r="B38" s="21"/>
      <c r="C38" s="15" t="s">
        <v>33</v>
      </c>
      <c r="D38" s="77"/>
      <c r="E38" s="16">
        <v>1522</v>
      </c>
      <c r="F38" s="16">
        <v>1517</v>
      </c>
      <c r="G38" s="16">
        <v>1546</v>
      </c>
      <c r="H38" s="16">
        <v>1573</v>
      </c>
      <c r="I38" s="16">
        <v>1572</v>
      </c>
      <c r="J38" s="17"/>
    </row>
    <row r="39" spans="1:11">
      <c r="A39" s="195"/>
      <c r="B39" s="1"/>
      <c r="C39" s="15"/>
      <c r="D39" s="77"/>
      <c r="E39" s="16"/>
      <c r="F39" s="16"/>
      <c r="G39" s="16"/>
      <c r="H39" s="16"/>
      <c r="I39" s="16"/>
      <c r="J39" s="17"/>
    </row>
    <row r="40" spans="1:11">
      <c r="A40" s="195"/>
      <c r="B40" s="1"/>
      <c r="C40" s="15" t="s">
        <v>34</v>
      </c>
      <c r="D40" s="77"/>
      <c r="E40" s="16">
        <v>519</v>
      </c>
      <c r="F40" s="16">
        <v>523</v>
      </c>
      <c r="G40" s="16">
        <v>530</v>
      </c>
      <c r="H40" s="16">
        <v>529</v>
      </c>
      <c r="I40" s="16">
        <v>528</v>
      </c>
      <c r="J40" s="17"/>
    </row>
    <row r="41" spans="1:11">
      <c r="A41" s="195"/>
      <c r="B41" s="1"/>
      <c r="C41" s="15"/>
      <c r="D41" s="77"/>
      <c r="E41" s="16"/>
      <c r="F41" s="16"/>
      <c r="G41" s="16"/>
      <c r="H41" s="16"/>
      <c r="I41" s="16"/>
      <c r="J41" s="17"/>
    </row>
    <row r="42" spans="1:11">
      <c r="A42" s="195"/>
      <c r="B42" s="1"/>
      <c r="C42" s="15" t="s">
        <v>31</v>
      </c>
      <c r="D42" s="77"/>
      <c r="E42" s="16">
        <v>2041</v>
      </c>
      <c r="F42" s="16">
        <v>2040</v>
      </c>
      <c r="G42" s="16">
        <v>2076</v>
      </c>
      <c r="H42" s="16">
        <v>2102</v>
      </c>
      <c r="I42" s="16">
        <v>2100</v>
      </c>
      <c r="J42" s="17"/>
    </row>
    <row r="43" spans="1:11">
      <c r="A43" s="26"/>
      <c r="B43" s="3"/>
      <c r="C43" s="3"/>
      <c r="D43" s="81"/>
      <c r="E43" s="16"/>
      <c r="F43" s="16"/>
      <c r="G43" s="16"/>
      <c r="H43" s="16"/>
      <c r="I43" s="16"/>
      <c r="J43" s="17"/>
    </row>
    <row r="44" spans="1:11">
      <c r="A44" s="18"/>
      <c r="B44" s="21"/>
      <c r="C44" s="15"/>
      <c r="D44" s="77"/>
      <c r="E44" s="16"/>
      <c r="F44" s="16"/>
      <c r="G44" s="16"/>
      <c r="H44" s="16"/>
      <c r="I44" s="16"/>
      <c r="J44" s="17"/>
    </row>
    <row r="45" spans="1:11">
      <c r="A45" s="192" t="s">
        <v>52</v>
      </c>
      <c r="B45" s="21"/>
      <c r="C45" s="15" t="s">
        <v>35</v>
      </c>
      <c r="D45" s="77"/>
      <c r="E45" s="16">
        <v>1743</v>
      </c>
      <c r="F45" s="16">
        <v>1795</v>
      </c>
      <c r="G45" s="16">
        <v>1900</v>
      </c>
      <c r="H45" s="16">
        <v>1971</v>
      </c>
      <c r="I45" s="16">
        <v>2059</v>
      </c>
      <c r="J45" s="17"/>
    </row>
    <row r="46" spans="1:11">
      <c r="A46" s="193"/>
      <c r="B46" s="1"/>
      <c r="C46" s="15"/>
      <c r="D46" s="77"/>
      <c r="E46" s="16"/>
      <c r="F46" s="16"/>
      <c r="G46" s="16"/>
      <c r="H46" s="16"/>
      <c r="I46" s="16"/>
      <c r="J46" s="17"/>
    </row>
    <row r="47" spans="1:11">
      <c r="A47" s="193"/>
      <c r="B47" s="1"/>
      <c r="C47" s="15" t="s">
        <v>36</v>
      </c>
      <c r="D47" s="77"/>
      <c r="E47" s="16">
        <v>2054</v>
      </c>
      <c r="F47" s="25" t="s">
        <v>87</v>
      </c>
      <c r="G47" s="25" t="s">
        <v>87</v>
      </c>
      <c r="H47" s="25" t="s">
        <v>97</v>
      </c>
      <c r="I47" s="25" t="s">
        <v>87</v>
      </c>
      <c r="J47" s="17"/>
    </row>
    <row r="48" spans="1:11">
      <c r="A48" s="193"/>
      <c r="B48" s="1"/>
      <c r="C48" s="15"/>
      <c r="D48" s="77"/>
      <c r="E48" s="16"/>
      <c r="F48" s="25"/>
      <c r="G48" s="25"/>
      <c r="H48" s="25"/>
      <c r="I48" s="16"/>
      <c r="J48" s="17"/>
    </row>
    <row r="49" spans="1:10">
      <c r="A49" s="193"/>
      <c r="B49" s="1"/>
      <c r="C49" s="15" t="s">
        <v>31</v>
      </c>
      <c r="D49" s="77"/>
      <c r="E49" s="16">
        <v>3797</v>
      </c>
      <c r="F49" s="25">
        <v>1795</v>
      </c>
      <c r="G49" s="25">
        <v>1900</v>
      </c>
      <c r="H49" s="25">
        <v>1971</v>
      </c>
      <c r="I49" s="16">
        <v>2059</v>
      </c>
      <c r="J49" s="17"/>
    </row>
    <row r="50" spans="1:10" ht="15" thickBot="1">
      <c r="A50" s="30"/>
      <c r="B50" s="2"/>
      <c r="C50" s="2"/>
      <c r="D50" s="79"/>
      <c r="E50" s="4"/>
      <c r="F50" s="4"/>
      <c r="G50" s="4"/>
      <c r="H50" s="76"/>
      <c r="I50" s="4"/>
      <c r="J50" s="17"/>
    </row>
    <row r="51" spans="1:10">
      <c r="A51" s="1"/>
      <c r="B51" s="1"/>
      <c r="C51" s="1"/>
      <c r="D51" s="80"/>
    </row>
    <row r="52" spans="1:10">
      <c r="A52" s="1" t="s">
        <v>82</v>
      </c>
      <c r="B52" s="1"/>
      <c r="D52" s="80"/>
    </row>
    <row r="53" spans="1:10">
      <c r="A53" s="1" t="s">
        <v>88</v>
      </c>
      <c r="B53" s="1"/>
      <c r="C53" s="1"/>
      <c r="D53" s="1"/>
      <c r="E53" s="1"/>
      <c r="F53" s="1"/>
      <c r="G53" s="1"/>
      <c r="I53" s="1"/>
    </row>
  </sheetData>
  <mergeCells count="6">
    <mergeCell ref="A45:A49"/>
    <mergeCell ref="A1:I1"/>
    <mergeCell ref="A12:A16"/>
    <mergeCell ref="A22:A26"/>
    <mergeCell ref="A30:A34"/>
    <mergeCell ref="A38:A42"/>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CBEC4-2B73-4B60-A0C2-7858568FABDC}">
  <dimension ref="A1:K31"/>
  <sheetViews>
    <sheetView zoomScaleNormal="100" workbookViewId="0">
      <selection activeCell="H10" sqref="H10"/>
    </sheetView>
  </sheetViews>
  <sheetFormatPr defaultColWidth="8.625" defaultRowHeight="14.25"/>
  <cols>
    <col min="1" max="1" width="4.375" style="100" customWidth="1"/>
    <col min="2" max="2" width="1.25" style="100" customWidth="1"/>
    <col min="3" max="3" width="18.875" style="100" customWidth="1"/>
    <col min="4" max="4" width="1.25" style="111" customWidth="1"/>
    <col min="5" max="9" width="11.125" style="100" customWidth="1"/>
    <col min="10" max="10" width="2" style="100" customWidth="1"/>
    <col min="11" max="16384" width="8.625" style="100"/>
  </cols>
  <sheetData>
    <row r="1" spans="1:10" ht="18.75">
      <c r="A1" s="144" t="s">
        <v>72</v>
      </c>
      <c r="B1" s="144"/>
      <c r="C1" s="144"/>
      <c r="D1" s="144"/>
      <c r="E1" s="144"/>
      <c r="F1" s="144"/>
      <c r="G1" s="144"/>
      <c r="H1" s="144"/>
      <c r="I1" s="144"/>
    </row>
    <row r="3" spans="1:10" ht="15" thickBot="1">
      <c r="A3" s="101"/>
      <c r="B3" s="101"/>
      <c r="C3" s="101"/>
      <c r="D3" s="102"/>
    </row>
    <row r="4" spans="1:10">
      <c r="A4" s="103"/>
      <c r="B4" s="104"/>
      <c r="C4" s="105" t="s">
        <v>47</v>
      </c>
      <c r="D4" s="106"/>
      <c r="E4" s="94" t="s">
        <v>114</v>
      </c>
      <c r="F4" s="94" t="s">
        <v>115</v>
      </c>
      <c r="G4" s="85" t="s">
        <v>116</v>
      </c>
      <c r="H4" s="85" t="s">
        <v>95</v>
      </c>
      <c r="I4" s="85" t="s">
        <v>117</v>
      </c>
    </row>
    <row r="5" spans="1:10">
      <c r="A5" s="107"/>
      <c r="D5" s="108"/>
      <c r="E5" s="13"/>
      <c r="F5" s="13"/>
      <c r="G5" s="95"/>
      <c r="H5" s="13"/>
      <c r="I5" s="13"/>
    </row>
    <row r="6" spans="1:10">
      <c r="A6" s="14"/>
      <c r="B6" s="1"/>
      <c r="C6" s="15" t="s">
        <v>25</v>
      </c>
      <c r="D6" s="77"/>
      <c r="E6" s="73">
        <v>17929</v>
      </c>
      <c r="F6" s="73">
        <v>17554</v>
      </c>
      <c r="G6" s="73">
        <v>17297</v>
      </c>
      <c r="H6" s="73">
        <v>17085</v>
      </c>
      <c r="I6" s="73">
        <v>16727</v>
      </c>
      <c r="J6" s="17"/>
    </row>
    <row r="7" spans="1:10">
      <c r="A7" s="14"/>
      <c r="B7" s="1"/>
      <c r="C7" s="15"/>
      <c r="D7" s="77"/>
      <c r="E7" s="73"/>
      <c r="F7" s="73"/>
      <c r="G7" s="73"/>
      <c r="H7" s="73"/>
      <c r="I7" s="73"/>
      <c r="J7" s="17"/>
    </row>
    <row r="8" spans="1:10">
      <c r="A8" s="18"/>
      <c r="B8" s="19"/>
      <c r="C8" s="20"/>
      <c r="D8" s="82"/>
      <c r="E8" s="73"/>
      <c r="F8" s="73"/>
      <c r="G8" s="73"/>
      <c r="H8" s="73"/>
      <c r="I8" s="73"/>
      <c r="J8" s="17"/>
    </row>
    <row r="9" spans="1:10">
      <c r="A9" s="84"/>
      <c r="B9" s="21"/>
      <c r="C9" s="15" t="s">
        <v>41</v>
      </c>
      <c r="D9" s="77"/>
      <c r="E9" s="73">
        <v>12252</v>
      </c>
      <c r="F9" s="73">
        <v>11697</v>
      </c>
      <c r="G9" s="73">
        <v>11278</v>
      </c>
      <c r="H9" s="73">
        <v>10916</v>
      </c>
      <c r="I9" s="73">
        <v>10437</v>
      </c>
      <c r="J9" s="17"/>
    </row>
    <row r="10" spans="1:10">
      <c r="A10" s="192" t="s">
        <v>118</v>
      </c>
      <c r="B10" s="21"/>
      <c r="C10" s="15"/>
      <c r="D10" s="77"/>
      <c r="E10" s="73"/>
      <c r="F10" s="73"/>
      <c r="G10" s="73"/>
      <c r="H10" s="73"/>
      <c r="I10" s="73"/>
      <c r="J10" s="17"/>
    </row>
    <row r="11" spans="1:10" ht="15.75">
      <c r="A11" s="192"/>
      <c r="B11" s="21"/>
      <c r="C11" s="15" t="s">
        <v>120</v>
      </c>
      <c r="D11" s="77"/>
      <c r="E11" s="118" t="s">
        <v>87</v>
      </c>
      <c r="F11" s="118" t="s">
        <v>87</v>
      </c>
      <c r="G11" s="118" t="s">
        <v>87</v>
      </c>
      <c r="H11" s="118" t="s">
        <v>87</v>
      </c>
      <c r="I11" s="73">
        <v>19</v>
      </c>
      <c r="J11" s="17"/>
    </row>
    <row r="12" spans="1:10">
      <c r="A12" s="192"/>
      <c r="B12" s="21"/>
      <c r="C12" s="15"/>
      <c r="D12" s="77"/>
      <c r="E12" s="73"/>
      <c r="F12" s="73"/>
      <c r="G12" s="73"/>
      <c r="H12" s="73"/>
      <c r="I12" s="73"/>
      <c r="J12" s="17"/>
    </row>
    <row r="13" spans="1:10">
      <c r="A13" s="192"/>
      <c r="B13" s="21"/>
      <c r="C13" s="15" t="s">
        <v>42</v>
      </c>
      <c r="D13" s="77"/>
      <c r="E13" s="73">
        <v>1331</v>
      </c>
      <c r="F13" s="73">
        <v>1282</v>
      </c>
      <c r="G13" s="73">
        <v>1283</v>
      </c>
      <c r="H13" s="73">
        <v>1258</v>
      </c>
      <c r="I13" s="73">
        <v>1204</v>
      </c>
      <c r="J13" s="17"/>
    </row>
    <row r="14" spans="1:10" ht="14.25" customHeight="1">
      <c r="A14" s="192"/>
      <c r="B14" s="21"/>
      <c r="C14" s="15"/>
      <c r="D14" s="77"/>
      <c r="E14" s="73"/>
      <c r="F14" s="73"/>
      <c r="G14" s="73"/>
      <c r="H14" s="73"/>
      <c r="I14" s="73"/>
      <c r="J14" s="17"/>
    </row>
    <row r="15" spans="1:10">
      <c r="A15" s="192"/>
      <c r="B15" s="21"/>
      <c r="C15" s="15" t="s">
        <v>43</v>
      </c>
      <c r="D15" s="77"/>
      <c r="E15" s="73">
        <v>3376</v>
      </c>
      <c r="F15" s="73">
        <v>3500</v>
      </c>
      <c r="G15" s="73">
        <v>3620</v>
      </c>
      <c r="H15" s="73">
        <v>3770</v>
      </c>
      <c r="I15" s="73">
        <v>3887</v>
      </c>
      <c r="J15" s="17"/>
    </row>
    <row r="16" spans="1:10">
      <c r="A16" s="192"/>
      <c r="B16" s="21"/>
      <c r="C16" s="15"/>
      <c r="D16" s="77"/>
      <c r="E16" s="73"/>
      <c r="F16" s="73"/>
      <c r="G16" s="73"/>
      <c r="H16" s="73"/>
      <c r="I16" s="73"/>
      <c r="J16" s="17"/>
    </row>
    <row r="17" spans="1:11">
      <c r="A17" s="192"/>
      <c r="B17" s="21"/>
      <c r="C17" s="15" t="s">
        <v>44</v>
      </c>
      <c r="D17" s="77"/>
      <c r="E17" s="73">
        <v>89</v>
      </c>
      <c r="F17" s="73">
        <v>89</v>
      </c>
      <c r="G17" s="73">
        <v>95</v>
      </c>
      <c r="H17" s="73">
        <v>98</v>
      </c>
      <c r="I17" s="73">
        <v>103</v>
      </c>
      <c r="J17" s="17"/>
    </row>
    <row r="18" spans="1:11">
      <c r="A18" s="192"/>
      <c r="B18" s="21"/>
      <c r="C18" s="15"/>
      <c r="D18" s="77"/>
      <c r="E18" s="73"/>
      <c r="F18" s="73"/>
      <c r="G18" s="73"/>
      <c r="H18" s="73"/>
      <c r="I18" s="73"/>
      <c r="J18" s="17"/>
    </row>
    <row r="19" spans="1:11">
      <c r="A19" s="109"/>
      <c r="B19" s="21"/>
      <c r="C19" s="15" t="s">
        <v>31</v>
      </c>
      <c r="D19" s="77"/>
      <c r="E19" s="73">
        <v>17048</v>
      </c>
      <c r="F19" s="73">
        <v>16568</v>
      </c>
      <c r="G19" s="73">
        <v>16276</v>
      </c>
      <c r="H19" s="73">
        <v>16042</v>
      </c>
      <c r="I19" s="73">
        <v>15650</v>
      </c>
      <c r="J19" s="17"/>
    </row>
    <row r="20" spans="1:11">
      <c r="A20" s="22"/>
      <c r="B20" s="23"/>
      <c r="C20" s="24"/>
      <c r="D20" s="81"/>
      <c r="E20" s="73"/>
      <c r="F20" s="73"/>
      <c r="G20" s="73"/>
      <c r="H20" s="73"/>
      <c r="I20" s="73"/>
      <c r="J20" s="17"/>
    </row>
    <row r="21" spans="1:11">
      <c r="A21" s="14"/>
      <c r="B21" s="21"/>
      <c r="C21" s="15"/>
      <c r="D21" s="77"/>
      <c r="E21" s="73"/>
      <c r="F21" s="73"/>
      <c r="G21" s="73"/>
      <c r="H21" s="73"/>
      <c r="I21" s="73"/>
      <c r="J21" s="17"/>
    </row>
    <row r="22" spans="1:11">
      <c r="A22" s="194" t="s">
        <v>119</v>
      </c>
      <c r="B22" s="21"/>
      <c r="C22" s="15" t="s">
        <v>45</v>
      </c>
      <c r="D22" s="77"/>
      <c r="E22" s="73">
        <v>346</v>
      </c>
      <c r="F22" s="73">
        <v>434</v>
      </c>
      <c r="G22" s="73">
        <v>470</v>
      </c>
      <c r="H22" s="73">
        <v>495</v>
      </c>
      <c r="I22" s="73">
        <v>528</v>
      </c>
      <c r="J22" s="17"/>
    </row>
    <row r="23" spans="1:11">
      <c r="A23" s="193"/>
      <c r="B23" s="1"/>
      <c r="C23" s="15"/>
      <c r="D23" s="77"/>
      <c r="E23" s="73"/>
      <c r="F23" s="73"/>
      <c r="G23" s="73"/>
      <c r="H23" s="73"/>
      <c r="I23" s="73"/>
      <c r="J23" s="17"/>
    </row>
    <row r="24" spans="1:11">
      <c r="A24" s="193"/>
      <c r="B24" s="1"/>
      <c r="C24" s="15" t="s">
        <v>46</v>
      </c>
      <c r="D24" s="77"/>
      <c r="E24" s="74">
        <v>535</v>
      </c>
      <c r="F24" s="74">
        <v>552</v>
      </c>
      <c r="G24" s="74">
        <v>551</v>
      </c>
      <c r="H24" s="74">
        <v>548</v>
      </c>
      <c r="I24" s="74">
        <v>549</v>
      </c>
      <c r="J24" s="17"/>
    </row>
    <row r="25" spans="1:11">
      <c r="A25" s="193"/>
      <c r="B25" s="1"/>
      <c r="C25" s="15"/>
      <c r="D25" s="77"/>
      <c r="E25" s="73"/>
      <c r="F25" s="73"/>
      <c r="G25" s="73"/>
      <c r="H25" s="73"/>
      <c r="I25" s="73"/>
      <c r="J25" s="17"/>
    </row>
    <row r="26" spans="1:11">
      <c r="A26" s="193"/>
      <c r="B26" s="1"/>
      <c r="C26" s="15" t="s">
        <v>31</v>
      </c>
      <c r="D26" s="77"/>
      <c r="E26" s="74">
        <v>881</v>
      </c>
      <c r="F26" s="74">
        <v>986</v>
      </c>
      <c r="G26" s="74">
        <v>1021</v>
      </c>
      <c r="H26" s="74">
        <v>1043</v>
      </c>
      <c r="I26" s="74">
        <v>1077</v>
      </c>
      <c r="J26" s="17"/>
    </row>
    <row r="27" spans="1:11" ht="15" thickBot="1">
      <c r="A27" s="30"/>
      <c r="B27" s="2"/>
      <c r="C27" s="2"/>
      <c r="D27" s="79"/>
      <c r="E27" s="4"/>
      <c r="F27" s="4"/>
      <c r="G27" s="4"/>
      <c r="H27" s="4"/>
      <c r="I27" s="4"/>
      <c r="J27" s="17"/>
    </row>
    <row r="28" spans="1:11">
      <c r="A28" s="1"/>
      <c r="B28" s="1"/>
      <c r="C28" s="1"/>
      <c r="D28" s="80"/>
    </row>
    <row r="29" spans="1:11">
      <c r="A29" s="1" t="s">
        <v>53</v>
      </c>
      <c r="B29" s="1"/>
      <c r="D29" s="80"/>
    </row>
    <row r="30" spans="1:11">
      <c r="A30" s="1" t="s">
        <v>78</v>
      </c>
      <c r="B30" s="1"/>
      <c r="D30" s="80"/>
      <c r="H30" s="34"/>
      <c r="I30" s="83"/>
      <c r="J30" s="34"/>
      <c r="K30" s="34"/>
    </row>
    <row r="31" spans="1:11">
      <c r="A31" s="1" t="s">
        <v>54</v>
      </c>
      <c r="B31" s="1"/>
      <c r="C31" s="83"/>
      <c r="D31" s="34"/>
      <c r="E31" s="34"/>
      <c r="F31" s="83"/>
      <c r="G31" s="34"/>
    </row>
  </sheetData>
  <mergeCells count="3">
    <mergeCell ref="A1:I1"/>
    <mergeCell ref="A10:A18"/>
    <mergeCell ref="A22:A26"/>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表題10</vt:lpstr>
      <vt:lpstr>第10-１表</vt:lpstr>
      <vt:lpstr>第10-２表　第10-３表</vt:lpstr>
      <vt:lpstr>第10-４表　第10-５表</vt:lpstr>
      <vt:lpstr>第10-６表</vt:lpstr>
      <vt:lpstr>第10-７表 </vt:lpstr>
      <vt:lpstr>'第10-２表　第10-３表'!Print_Area</vt:lpstr>
      <vt:lpstr>'第10-４表　第10-５表'!Print_Area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2026-03-04T01:52:29Z</cp:lastPrinted>
  <dcterms:created xsi:type="dcterms:W3CDTF">2013-05-30T02:22:54Z</dcterms:created>
  <dcterms:modified xsi:type="dcterms:W3CDTF">2026-03-25T02:16:11Z</dcterms:modified>
</cp:coreProperties>
</file>