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gyomu.local\財政課\財政課\zaiseika\■決算係\03経営比較分析表・財政状況資料集\H29年度\02_経営比較分析表\20190117_【02 今治市】（照会）公営企業に係る経営比較分析表（平成29年度決算）の分析等について\公表用\"/>
    </mc:Choice>
  </mc:AlternateContent>
  <workbookProtection workbookAlgorithmName="SHA-512" workbookHashValue="VjPc5aO5nRhOs3yU01C+9xXdO4+mefyWaskRtIiA/iUDsgbIND7CY8koCsG8iyyk6WRYgU3x3DU1KzRQOxuuVg==" workbookSaltValue="bVWGZz/i0CQiFUfGtHJVP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6" i="4"/>
  <c r="M86" i="4"/>
  <c r="L86" i="4"/>
  <c r="K86" i="4"/>
  <c r="J86" i="4"/>
  <c r="I86" i="4"/>
  <c r="H86" i="4"/>
  <c r="G86" i="4"/>
  <c r="E86" i="4"/>
  <c r="BB10" i="4"/>
  <c r="P10" i="4"/>
  <c r="AT8" i="4"/>
  <c r="W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<sst xmlns="http://schemas.openxmlformats.org/spreadsheetml/2006/main" count="301" uniqueCount="123">
  <si>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</si>
  <si>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</si>
  <si>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</si>
  <si>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</si>
  <si>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</si>
  <si>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</si>
  <si>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</si>
  <si>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</si>
  <si>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</si>
  <si>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</si>
  <si>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</si>
  <si>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</si>
  <si>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</si>
  <si>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</si>
  <si>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</si>
  <si>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</si>
  <si>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</si>
  <si>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</si>
  <si>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</si>
  <si>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</si>
  <si>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</si>
  <si>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</si>
  <si>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</si>
  <si>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</si>
  <si>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</si>
  <si>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</si>
  <si>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</si>
  <si>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</si>
  <si>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</si>
  <si>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</si>
  <si>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</si>
  <si>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</si>
  <si>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</si>
  <si>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</si>
  <si>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</si>
  <si>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</si>
  <si>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</si>
  <si>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</si>
  <si>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</si>
  <si>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</si>
  <si>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</si>
  <si>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</si>
  <si>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</si>
  <si>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</si>
  <si>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</si>
  <si>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</si>
  <si>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</si>
  <si>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</si>
  <si>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</si>
  <si>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</si>
  <si>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</si>
  <si>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</si>
  <si>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</si>
  <si>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</si>
  <si>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</si>
  <si>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</si>
  <si>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</si>
  <si>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</si>
  <si>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</si>
  <si>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</si>
  <si>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</si>
  <si>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</si>
  <si>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</si>
  <si>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</si>
  <si>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</si>
  <si>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</si>
  <si>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</si>
  <si>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</si>
  <si>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</si>
  <si>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</si>
  <si>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</si>
  <si>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</si>
  <si>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</si>
  <si>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</si>
  <si>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</si>
  <si>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</si>
  <si>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</si>
  <si>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</si>
  <si>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</si>
  <si>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</si>
  <si>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</si>
  <si>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</si>
  <si>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</si>
  <si>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</si>
  <si>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</si>
  <si>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</si>
  <si>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</si>
  <si>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</si>
  <si>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</si>
  <si>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</si>
  <si>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</si>
  <si>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</si>
  <si>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</si>
  <si>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</si>
  <si>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</si>
  <si>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</si>
  <si>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</si>
  <si>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</si>
  <si>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</si>
  <si>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</si>
  <si>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</si>
  <si>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</si>
  <si>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</si>
  <si>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</si>
  <si>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</si>
  <si>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</si>
  <si>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</si>
  <si>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</si>
  <si>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</si>
  <si>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</si>
  <si>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</si>
  <si>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</si>
  <si>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</si>
  <si>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</si>
  <si>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</si>
  <si>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</si>
  <si>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</si>
  <si>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</si>
  <si>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</si>
  <si>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</si>
  <si>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の健全性・効率性を示す指標について、類似団体平均値と比較して概ね良い数値となっているが、③流動比率について、類似団体平均78.45に対して、本市は48.00とかなり低くなっている。現在、未払金に対しては、現預金や使用料の未収金があるため支払い余力はあるものの、1年以内に償還期日が到来する企業債が多いことなどから、流動比率が低くなっている。
　④の企業債残高対事業規模比率について、類似団体平均に対して低くなっている。下水道建設費が以前と比べて大幅に減少して推移しているため、今後も当該比率は減少傾向となる見込みである。</t>
    <rPh sb="1" eb="3">
      <t>ケイエイ</t>
    </rPh>
    <rPh sb="4" eb="7">
      <t>ケンゼンセイ</t>
    </rPh>
    <rPh sb="8" eb="11">
      <t>コウリツセイ</t>
    </rPh>
    <rPh sb="12" eb="13">
      <t>シメ</t>
    </rPh>
    <rPh sb="14" eb="16">
      <t>シヒョウ</t>
    </rPh>
    <rPh sb="21" eb="23">
      <t>ルイジ</t>
    </rPh>
    <rPh sb="23" eb="25">
      <t>ダンタイ</t>
    </rPh>
    <rPh sb="25" eb="28">
      <t>ヘイキンチ</t>
    </rPh>
    <rPh sb="29" eb="31">
      <t>ヒカク</t>
    </rPh>
    <rPh sb="33" eb="34">
      <t>オオム</t>
    </rPh>
    <rPh sb="35" eb="36">
      <t>ヨ</t>
    </rPh>
    <rPh sb="37" eb="39">
      <t>スウチ</t>
    </rPh>
    <phoneticPr fontId="4"/>
  </si>
  <si>
    <t>　①有形固定資産減価償却率については、法適用２年目で、特別会計から移行する際に、減価償却累計額相当額を控除した額である簿価を取得価額としているため、償却率が低くなっている。今後、年数が経過し、償却が進むにつれ50％程度になるものと見込まれる。
　類似団体平均と比較して、②管渠老朽化率が高く、③管渠改善率が低くなっており、老朽管渠の更新の取組が急がれるが、本市においては、平成28年度から長寿命化計画に基づく老朽管対策事業を行い、平成31年度にストックマネジメント計画の策定を予定している。老朽化する管渠の更新・改良等必要な対策を計画的に行う予定である。</t>
    <rPh sb="271" eb="273">
      <t>ヨテイ</t>
    </rPh>
    <phoneticPr fontId="4"/>
  </si>
  <si>
    <t>　今後10年間で、東部処理系統の整備のため集中的な投資が必要であるものの、建設費の増大していた10年前と比べると約半分となっているため、今後企業債の償還に係る負担は減少し、経営が改善されるる見込みである。反面、人口減少や節水意識の高まりで使用料収入が減少する見込みであること、また、施設や管渠の老朽化対策や地震対策などが必要で、同一会計内の特定環境保全公共下水道事業の収支補てんも必要であることから、使用料の適正化や処理場の統廃合などによるコストの削減等、経営改善を図る必要がある。
　なお、処理場の統廃合については、H29年度に漁業集落排水１処理区を統合、H30年度は、特定環境保全公共下水道１処理区を統合し、今後も施設の老朽化や人口減少による処理場の処理能力の余剰などを勘案し、順次統合を進め経営の合理化を図る予定である。</t>
    <rPh sb="70" eb="72">
      <t>キギョウ</t>
    </rPh>
    <rPh sb="72" eb="73">
      <t>サイ</t>
    </rPh>
    <rPh sb="74" eb="76">
      <t>ショウカン</t>
    </rPh>
    <rPh sb="77" eb="78">
      <t>カカ</t>
    </rPh>
    <rPh sb="79" eb="81">
      <t>フタン</t>
    </rPh>
    <rPh sb="95" eb="97">
      <t>ミコ</t>
    </rPh>
    <rPh sb="184" eb="186">
      <t>シュウシ</t>
    </rPh>
    <rPh sb="246" eb="249">
      <t>ショリジョウ</t>
    </rPh>
    <rPh sb="250" eb="253">
      <t>トウハイゴウ</t>
    </rPh>
    <rPh sb="262" eb="264">
      <t>ネンド</t>
    </rPh>
    <rPh sb="265" eb="267">
      <t>ギョギョウ</t>
    </rPh>
    <rPh sb="267" eb="269">
      <t>シュウラク</t>
    </rPh>
    <rPh sb="269" eb="271">
      <t>ハイスイ</t>
    </rPh>
    <rPh sb="272" eb="274">
      <t>ショリ</t>
    </rPh>
    <rPh sb="274" eb="275">
      <t>ク</t>
    </rPh>
    <rPh sb="276" eb="278">
      <t>トウゴウ</t>
    </rPh>
    <rPh sb="282" eb="284">
      <t>ネンド</t>
    </rPh>
    <rPh sb="286" eb="288">
      <t>トクテイ</t>
    </rPh>
    <rPh sb="288" eb="290">
      <t>カンキョウ</t>
    </rPh>
    <rPh sb="290" eb="292">
      <t>ホゼン</t>
    </rPh>
    <rPh sb="292" eb="294">
      <t>コウキョウ</t>
    </rPh>
    <rPh sb="294" eb="297">
      <t>ゲスイドウ</t>
    </rPh>
    <rPh sb="298" eb="300">
      <t>ショリ</t>
    </rPh>
    <rPh sb="300" eb="301">
      <t>ク</t>
    </rPh>
    <rPh sb="302" eb="304">
      <t>トウゴウ</t>
    </rPh>
    <rPh sb="306" eb="308">
      <t>コンゴ</t>
    </rPh>
    <rPh sb="309" eb="311">
      <t>シセツ</t>
    </rPh>
    <rPh sb="312" eb="315">
      <t>ロウキュウカ</t>
    </rPh>
    <rPh sb="316" eb="318">
      <t>ジンコウ</t>
    </rPh>
    <rPh sb="318" eb="320">
      <t>ゲンショウ</t>
    </rPh>
    <rPh sb="323" eb="326">
      <t>ショリジョウ</t>
    </rPh>
    <rPh sb="327" eb="329">
      <t>ショリ</t>
    </rPh>
    <rPh sb="329" eb="331">
      <t>ノウリョク</t>
    </rPh>
    <rPh sb="332" eb="334">
      <t>ヨジョウ</t>
    </rPh>
    <rPh sb="337" eb="339">
      <t>カンアン</t>
    </rPh>
    <rPh sb="341" eb="343">
      <t>ジュンジ</t>
    </rPh>
    <rPh sb="343" eb="345">
      <t>トウゴウ</t>
    </rPh>
    <rPh sb="346" eb="347">
      <t>スス</t>
    </rPh>
    <rPh sb="348" eb="350">
      <t>ケイエイ</t>
    </rPh>
    <rPh sb="351" eb="354">
      <t>ゴウリカ</t>
    </rPh>
    <rPh sb="355" eb="356">
      <t>ハカ</t>
    </rPh>
    <rPh sb="357" eb="35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</si>
</sst>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0.09</c:v>
                </c:pt>
                <c:pt idx="4">
                  <c:v>0.08</c:v>
                </c:pt>
              </c:numCache>
            </c:numRef>
          </c:val>
          <c:extLst>
            <c:ext xmlns:c16="http://schemas.microsoft.com/office/drawing/2014/chart" uri="{C3380CC4-5D6E-409C-BE32-E72D297353CC}">
              <c16:uniqueId val="{00000000-EA47-4A98-AEB3-8B28A913A5CC}"/>
            </c:ext>
          </c:extLst>
        </c:ser>
        <c:dLbls>
          <c:showLegendKey val="0"/>
          <c:showVal val="0"/>
          <c:showCatName val="0"/>
          <c:showSerName val="0"/>
          <c:showPercent val="0"/>
          <c:showBubbleSize val="0"/>
        </c:dLbls>
        <c:gapWidth val="150"/>
        <c:axId val="119835904"/>
        <c:axId val="146694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0.17</c:v>
                </c:pt>
                <c:pt idx="4">
                  <c:v>0.13</c:v>
                </c:pt>
              </c:numCache>
            </c:numRef>
          </c:val>
          <c:smooth val="0"/>
          <c:extLst>
            <c:ext xmlns:c16="http://schemas.microsoft.com/office/drawing/2014/chart" uri="{C3380CC4-5D6E-409C-BE32-E72D297353CC}">
              <c16:uniqueId val="{00000001-EA47-4A98-AEB3-8B28A913A5CC}"/>
            </c:ext>
          </c:extLst>
        </c:ser>
        <c:dLbls>
          <c:showLegendKey val="0"/>
          <c:showVal val="0"/>
          <c:showCatName val="0"/>
          <c:showSerName val="0"/>
          <c:showPercent val="0"/>
          <c:showBubbleSize val="0"/>
        </c:dLbls>
        <c:marker val="1"/>
        <c:smooth val="0"/>
        <c:axId val="119835904"/>
        <c:axId val="146694952"/>
      </c:lineChart>
      <c:dateAx>
        <c:axId val="119835904"/>
        <c:scaling>
          <c:orientation val="minMax"/>
        </c:scaling>
        <c:delete val="1"/>
        <c:axPos val="b"/>
        <c:numFmt formatCode="ge" sourceLinked="1"/>
        <c:majorTickMark val="none"/>
        <c:minorTickMark val="none"/>
        <c:tickLblPos val="none"/>
        <c:crossAx val="146694952"/>
        <c:crosses val="autoZero"/>
        <c:auto val="1"/>
        <c:lblOffset val="100"/>
        <c:baseTimeUnit val="years"/>
      </c:dateAx>
      <c:valAx>
        <c:axId val="14669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8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66.36</c:v>
                </c:pt>
                <c:pt idx="4">
                  <c:v>65</c:v>
                </c:pt>
              </c:numCache>
            </c:numRef>
          </c:val>
          <c:extLst>
            <c:ext xmlns:c16="http://schemas.microsoft.com/office/drawing/2014/chart" uri="{C3380CC4-5D6E-409C-BE32-E72D297353CC}">
              <c16:uniqueId val="{00000000-1345-45EC-B5BB-02E2FFEBF7CF}"/>
            </c:ext>
          </c:extLst>
        </c:ser>
        <c:dLbls>
          <c:showLegendKey val="0"/>
          <c:showVal val="0"/>
          <c:showCatName val="0"/>
          <c:showSerName val="0"/>
          <c:showPercent val="0"/>
          <c:showBubbleSize val="0"/>
        </c:dLbls>
        <c:gapWidth val="150"/>
        <c:axId val="147056608"/>
        <c:axId val="14705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64.67</c:v>
                </c:pt>
                <c:pt idx="4">
                  <c:v>64.959999999999994</c:v>
                </c:pt>
              </c:numCache>
            </c:numRef>
          </c:val>
          <c:smooth val="0"/>
          <c:extLst>
            <c:ext xmlns:c16="http://schemas.microsoft.com/office/drawing/2014/chart" uri="{C3380CC4-5D6E-409C-BE32-E72D297353CC}">
              <c16:uniqueId val="{00000001-1345-45EC-B5BB-02E2FFEBF7CF}"/>
            </c:ext>
          </c:extLst>
        </c:ser>
        <c:dLbls>
          <c:showLegendKey val="0"/>
          <c:showVal val="0"/>
          <c:showCatName val="0"/>
          <c:showSerName val="0"/>
          <c:showPercent val="0"/>
          <c:showBubbleSize val="0"/>
        </c:dLbls>
        <c:marker val="1"/>
        <c:smooth val="0"/>
        <c:axId val="147056608"/>
        <c:axId val="147057000"/>
      </c:lineChart>
      <c:dateAx>
        <c:axId val="147056608"/>
        <c:scaling>
          <c:orientation val="minMax"/>
        </c:scaling>
        <c:delete val="1"/>
        <c:axPos val="b"/>
        <c:numFmt formatCode="ge" sourceLinked="1"/>
        <c:majorTickMark val="none"/>
        <c:minorTickMark val="none"/>
        <c:tickLblPos val="none"/>
        <c:crossAx val="147057000"/>
        <c:crosses val="autoZero"/>
        <c:auto val="1"/>
        <c:lblOffset val="100"/>
        <c:baseTimeUnit val="years"/>
      </c:dateAx>
      <c:valAx>
        <c:axId val="14705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93.71</c:v>
                </c:pt>
                <c:pt idx="4">
                  <c:v>93.9</c:v>
                </c:pt>
              </c:numCache>
            </c:numRef>
          </c:val>
          <c:extLst>
            <c:ext xmlns:c16="http://schemas.microsoft.com/office/drawing/2014/chart" uri="{C3380CC4-5D6E-409C-BE32-E72D297353CC}">
              <c16:uniqueId val="{00000000-14B9-4293-A9BC-BC33C2A7EB7B}"/>
            </c:ext>
          </c:extLst>
        </c:ser>
        <c:dLbls>
          <c:showLegendKey val="0"/>
          <c:showVal val="0"/>
          <c:showCatName val="0"/>
          <c:showSerName val="0"/>
          <c:showPercent val="0"/>
          <c:showBubbleSize val="0"/>
        </c:dLbls>
        <c:gapWidth val="150"/>
        <c:axId val="147058176"/>
        <c:axId val="14705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91.76</c:v>
                </c:pt>
                <c:pt idx="4">
                  <c:v>92.3</c:v>
                </c:pt>
              </c:numCache>
            </c:numRef>
          </c:val>
          <c:smooth val="0"/>
          <c:extLst>
            <c:ext xmlns:c16="http://schemas.microsoft.com/office/drawing/2014/chart" uri="{C3380CC4-5D6E-409C-BE32-E72D297353CC}">
              <c16:uniqueId val="{00000001-14B9-4293-A9BC-BC33C2A7EB7B}"/>
            </c:ext>
          </c:extLst>
        </c:ser>
        <c:dLbls>
          <c:showLegendKey val="0"/>
          <c:showVal val="0"/>
          <c:showCatName val="0"/>
          <c:showSerName val="0"/>
          <c:showPercent val="0"/>
          <c:showBubbleSize val="0"/>
        </c:dLbls>
        <c:marker val="1"/>
        <c:smooth val="0"/>
        <c:axId val="147058176"/>
        <c:axId val="147058568"/>
      </c:lineChart>
      <c:dateAx>
        <c:axId val="147058176"/>
        <c:scaling>
          <c:orientation val="minMax"/>
        </c:scaling>
        <c:delete val="1"/>
        <c:axPos val="b"/>
        <c:numFmt formatCode="ge" sourceLinked="1"/>
        <c:majorTickMark val="none"/>
        <c:minorTickMark val="none"/>
        <c:tickLblPos val="none"/>
        <c:crossAx val="147058568"/>
        <c:crosses val="autoZero"/>
        <c:auto val="1"/>
        <c:lblOffset val="100"/>
        <c:baseTimeUnit val="years"/>
      </c:dateAx>
      <c:valAx>
        <c:axId val="14705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05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104.29</c:v>
                </c:pt>
                <c:pt idx="4">
                  <c:v>101.6</c:v>
                </c:pt>
              </c:numCache>
            </c:numRef>
          </c:val>
          <c:extLst>
            <c:ext xmlns:c16="http://schemas.microsoft.com/office/drawing/2014/chart" uri="{C3380CC4-5D6E-409C-BE32-E72D297353CC}">
              <c16:uniqueId val="{00000000-0395-4009-958E-751C84F156CF}"/>
            </c:ext>
          </c:extLst>
        </c:ser>
        <c:dLbls>
          <c:showLegendKey val="0"/>
          <c:showVal val="0"/>
          <c:showCatName val="0"/>
          <c:showSerName val="0"/>
          <c:showPercent val="0"/>
          <c:showBubbleSize val="0"/>
        </c:dLbls>
        <c:gapWidth val="150"/>
        <c:axId val="147254832"/>
        <c:axId val="146649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109.27</c:v>
                </c:pt>
                <c:pt idx="4">
                  <c:v>108.03</c:v>
                </c:pt>
              </c:numCache>
            </c:numRef>
          </c:val>
          <c:smooth val="0"/>
          <c:extLst>
            <c:ext xmlns:c16="http://schemas.microsoft.com/office/drawing/2014/chart" uri="{C3380CC4-5D6E-409C-BE32-E72D297353CC}">
              <c16:uniqueId val="{00000001-0395-4009-958E-751C84F156CF}"/>
            </c:ext>
          </c:extLst>
        </c:ser>
        <c:dLbls>
          <c:showLegendKey val="0"/>
          <c:showVal val="0"/>
          <c:showCatName val="0"/>
          <c:showSerName val="0"/>
          <c:showPercent val="0"/>
          <c:showBubbleSize val="0"/>
        </c:dLbls>
        <c:marker val="1"/>
        <c:smooth val="0"/>
        <c:axId val="147254832"/>
        <c:axId val="146649256"/>
      </c:lineChart>
      <c:dateAx>
        <c:axId val="147254832"/>
        <c:scaling>
          <c:orientation val="minMax"/>
        </c:scaling>
        <c:delete val="1"/>
        <c:axPos val="b"/>
        <c:numFmt formatCode="ge" sourceLinked="1"/>
        <c:majorTickMark val="none"/>
        <c:minorTickMark val="none"/>
        <c:tickLblPos val="none"/>
        <c:crossAx val="146649256"/>
        <c:crosses val="autoZero"/>
        <c:auto val="1"/>
        <c:lblOffset val="100"/>
        <c:baseTimeUnit val="years"/>
      </c:dateAx>
      <c:valAx>
        <c:axId val="146649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5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4.3600000000000003</c:v>
                </c:pt>
                <c:pt idx="4">
                  <c:v>8.67</c:v>
                </c:pt>
              </c:numCache>
            </c:numRef>
          </c:val>
          <c:extLst>
            <c:ext xmlns:c16="http://schemas.microsoft.com/office/drawing/2014/chart" uri="{C3380CC4-5D6E-409C-BE32-E72D297353CC}">
              <c16:uniqueId val="{00000000-DDD8-41AA-AB8D-747CE65359EB}"/>
            </c:ext>
          </c:extLst>
        </c:ser>
        <c:dLbls>
          <c:showLegendKey val="0"/>
          <c:showVal val="0"/>
          <c:showCatName val="0"/>
          <c:showSerName val="0"/>
          <c:showPercent val="0"/>
          <c:showBubbleSize val="0"/>
        </c:dLbls>
        <c:gapWidth val="150"/>
        <c:axId val="146733472"/>
        <c:axId val="14673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26.63</c:v>
                </c:pt>
                <c:pt idx="4">
                  <c:v>25.61</c:v>
                </c:pt>
              </c:numCache>
            </c:numRef>
          </c:val>
          <c:smooth val="0"/>
          <c:extLst>
            <c:ext xmlns:c16="http://schemas.microsoft.com/office/drawing/2014/chart" uri="{C3380CC4-5D6E-409C-BE32-E72D297353CC}">
              <c16:uniqueId val="{00000001-DDD8-41AA-AB8D-747CE65359EB}"/>
            </c:ext>
          </c:extLst>
        </c:ser>
        <c:dLbls>
          <c:showLegendKey val="0"/>
          <c:showVal val="0"/>
          <c:showCatName val="0"/>
          <c:showSerName val="0"/>
          <c:showPercent val="0"/>
          <c:showBubbleSize val="0"/>
        </c:dLbls>
        <c:marker val="1"/>
        <c:smooth val="0"/>
        <c:axId val="146733472"/>
        <c:axId val="146733856"/>
      </c:lineChart>
      <c:dateAx>
        <c:axId val="146733472"/>
        <c:scaling>
          <c:orientation val="minMax"/>
        </c:scaling>
        <c:delete val="1"/>
        <c:axPos val="b"/>
        <c:numFmt formatCode="ge" sourceLinked="1"/>
        <c:majorTickMark val="none"/>
        <c:minorTickMark val="none"/>
        <c:tickLblPos val="none"/>
        <c:crossAx val="146733856"/>
        <c:crosses val="autoZero"/>
        <c:auto val="1"/>
        <c:lblOffset val="100"/>
        <c:baseTimeUnit val="years"/>
      </c:dateAx>
      <c:valAx>
        <c:axId val="14673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3.43</c:v>
                </c:pt>
                <c:pt idx="4">
                  <c:v>3.89</c:v>
                </c:pt>
              </c:numCache>
            </c:numRef>
          </c:val>
          <c:extLst>
            <c:ext xmlns:c16="http://schemas.microsoft.com/office/drawing/2014/chart" uri="{C3380CC4-5D6E-409C-BE32-E72D297353CC}">
              <c16:uniqueId val="{00000000-32A3-415C-B323-238E7068CF9C}"/>
            </c:ext>
          </c:extLst>
        </c:ser>
        <c:dLbls>
          <c:showLegendKey val="0"/>
          <c:showVal val="0"/>
          <c:showCatName val="0"/>
          <c:showSerName val="0"/>
          <c:showPercent val="0"/>
          <c:showBubbleSize val="0"/>
        </c:dLbls>
        <c:gapWidth val="150"/>
        <c:axId val="146726576"/>
        <c:axId val="14693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0.95</c:v>
                </c:pt>
                <c:pt idx="4">
                  <c:v>1.07</c:v>
                </c:pt>
              </c:numCache>
            </c:numRef>
          </c:val>
          <c:smooth val="0"/>
          <c:extLst>
            <c:ext xmlns:c16="http://schemas.microsoft.com/office/drawing/2014/chart" uri="{C3380CC4-5D6E-409C-BE32-E72D297353CC}">
              <c16:uniqueId val="{00000001-32A3-415C-B323-238E7068CF9C}"/>
            </c:ext>
          </c:extLst>
        </c:ser>
        <c:dLbls>
          <c:showLegendKey val="0"/>
          <c:showVal val="0"/>
          <c:showCatName val="0"/>
          <c:showSerName val="0"/>
          <c:showPercent val="0"/>
          <c:showBubbleSize val="0"/>
        </c:dLbls>
        <c:marker val="1"/>
        <c:smooth val="0"/>
        <c:axId val="146726576"/>
        <c:axId val="146933160"/>
      </c:lineChart>
      <c:dateAx>
        <c:axId val="146726576"/>
        <c:scaling>
          <c:orientation val="minMax"/>
        </c:scaling>
        <c:delete val="1"/>
        <c:axPos val="b"/>
        <c:numFmt formatCode="ge" sourceLinked="1"/>
        <c:majorTickMark val="none"/>
        <c:minorTickMark val="none"/>
        <c:tickLblPos val="none"/>
        <c:crossAx val="146933160"/>
        <c:crosses val="autoZero"/>
        <c:auto val="1"/>
        <c:lblOffset val="100"/>
        <c:baseTimeUnit val="years"/>
      </c:dateAx>
      <c:valAx>
        <c:axId val="14693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72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2B0-4A9B-8015-09BD7E93423E}"/>
            </c:ext>
          </c:extLst>
        </c:ser>
        <c:dLbls>
          <c:showLegendKey val="0"/>
          <c:showVal val="0"/>
          <c:showCatName val="0"/>
          <c:showSerName val="0"/>
          <c:showPercent val="0"/>
          <c:showBubbleSize val="0"/>
        </c:dLbls>
        <c:gapWidth val="150"/>
        <c:axId val="146934336"/>
        <c:axId val="146934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15.65</c:v>
                </c:pt>
                <c:pt idx="4">
                  <c:v>13.55</c:v>
                </c:pt>
              </c:numCache>
            </c:numRef>
          </c:val>
          <c:smooth val="0"/>
          <c:extLst>
            <c:ext xmlns:c16="http://schemas.microsoft.com/office/drawing/2014/chart" uri="{C3380CC4-5D6E-409C-BE32-E72D297353CC}">
              <c16:uniqueId val="{00000001-F2B0-4A9B-8015-09BD7E93423E}"/>
            </c:ext>
          </c:extLst>
        </c:ser>
        <c:dLbls>
          <c:showLegendKey val="0"/>
          <c:showVal val="0"/>
          <c:showCatName val="0"/>
          <c:showSerName val="0"/>
          <c:showPercent val="0"/>
          <c:showBubbleSize val="0"/>
        </c:dLbls>
        <c:marker val="1"/>
        <c:smooth val="0"/>
        <c:axId val="146934336"/>
        <c:axId val="146934728"/>
      </c:lineChart>
      <c:dateAx>
        <c:axId val="146934336"/>
        <c:scaling>
          <c:orientation val="minMax"/>
        </c:scaling>
        <c:delete val="1"/>
        <c:axPos val="b"/>
        <c:numFmt formatCode="ge" sourceLinked="1"/>
        <c:majorTickMark val="none"/>
        <c:minorTickMark val="none"/>
        <c:tickLblPos val="none"/>
        <c:crossAx val="146934728"/>
        <c:crosses val="autoZero"/>
        <c:auto val="1"/>
        <c:lblOffset val="100"/>
        <c:baseTimeUnit val="years"/>
      </c:dateAx>
      <c:valAx>
        <c:axId val="14693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3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34.799999999999997</c:v>
                </c:pt>
                <c:pt idx="4">
                  <c:v>48</c:v>
                </c:pt>
              </c:numCache>
            </c:numRef>
          </c:val>
          <c:extLst>
            <c:ext xmlns:c16="http://schemas.microsoft.com/office/drawing/2014/chart" uri="{C3380CC4-5D6E-409C-BE32-E72D297353CC}">
              <c16:uniqueId val="{00000000-BD79-46F9-8BF9-EC82089C60BC}"/>
            </c:ext>
          </c:extLst>
        </c:ser>
        <c:dLbls>
          <c:showLegendKey val="0"/>
          <c:showVal val="0"/>
          <c:showCatName val="0"/>
          <c:showSerName val="0"/>
          <c:showPercent val="0"/>
          <c:showBubbleSize val="0"/>
        </c:dLbls>
        <c:gapWidth val="150"/>
        <c:axId val="146935904"/>
        <c:axId val="14693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77.94</c:v>
                </c:pt>
                <c:pt idx="4">
                  <c:v>78.45</c:v>
                </c:pt>
              </c:numCache>
            </c:numRef>
          </c:val>
          <c:smooth val="0"/>
          <c:extLst>
            <c:ext xmlns:c16="http://schemas.microsoft.com/office/drawing/2014/chart" uri="{C3380CC4-5D6E-409C-BE32-E72D297353CC}">
              <c16:uniqueId val="{00000001-BD79-46F9-8BF9-EC82089C60BC}"/>
            </c:ext>
          </c:extLst>
        </c:ser>
        <c:dLbls>
          <c:showLegendKey val="0"/>
          <c:showVal val="0"/>
          <c:showCatName val="0"/>
          <c:showSerName val="0"/>
          <c:showPercent val="0"/>
          <c:showBubbleSize val="0"/>
        </c:dLbls>
        <c:marker val="1"/>
        <c:smooth val="0"/>
        <c:axId val="146935904"/>
        <c:axId val="146936296"/>
      </c:lineChart>
      <c:dateAx>
        <c:axId val="146935904"/>
        <c:scaling>
          <c:orientation val="minMax"/>
        </c:scaling>
        <c:delete val="1"/>
        <c:axPos val="b"/>
        <c:numFmt formatCode="ge" sourceLinked="1"/>
        <c:majorTickMark val="none"/>
        <c:minorTickMark val="none"/>
        <c:tickLblPos val="none"/>
        <c:crossAx val="146936296"/>
        <c:crosses val="autoZero"/>
        <c:auto val="1"/>
        <c:lblOffset val="100"/>
        <c:baseTimeUnit val="years"/>
      </c:dateAx>
      <c:valAx>
        <c:axId val="14693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3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640.08000000000004</c:v>
                </c:pt>
                <c:pt idx="4">
                  <c:v>645.80999999999995</c:v>
                </c:pt>
              </c:numCache>
            </c:numRef>
          </c:val>
          <c:extLst>
            <c:ext xmlns:c16="http://schemas.microsoft.com/office/drawing/2014/chart" uri="{C3380CC4-5D6E-409C-BE32-E72D297353CC}">
              <c16:uniqueId val="{00000000-0DE0-4BDE-B23D-1B6B08DC9DAB}"/>
            </c:ext>
          </c:extLst>
        </c:ser>
        <c:dLbls>
          <c:showLegendKey val="0"/>
          <c:showVal val="0"/>
          <c:showCatName val="0"/>
          <c:showSerName val="0"/>
          <c:showPercent val="0"/>
          <c:showBubbleSize val="0"/>
        </c:dLbls>
        <c:gapWidth val="150"/>
        <c:axId val="147283792"/>
        <c:axId val="147284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774.99</c:v>
                </c:pt>
                <c:pt idx="4">
                  <c:v>799.41</c:v>
                </c:pt>
              </c:numCache>
            </c:numRef>
          </c:val>
          <c:smooth val="0"/>
          <c:extLst>
            <c:ext xmlns:c16="http://schemas.microsoft.com/office/drawing/2014/chart" uri="{C3380CC4-5D6E-409C-BE32-E72D297353CC}">
              <c16:uniqueId val="{00000001-0DE0-4BDE-B23D-1B6B08DC9DAB}"/>
            </c:ext>
          </c:extLst>
        </c:ser>
        <c:dLbls>
          <c:showLegendKey val="0"/>
          <c:showVal val="0"/>
          <c:showCatName val="0"/>
          <c:showSerName val="0"/>
          <c:showPercent val="0"/>
          <c:showBubbleSize val="0"/>
        </c:dLbls>
        <c:marker val="1"/>
        <c:smooth val="0"/>
        <c:axId val="147283792"/>
        <c:axId val="147284184"/>
      </c:lineChart>
      <c:dateAx>
        <c:axId val="147283792"/>
        <c:scaling>
          <c:orientation val="minMax"/>
        </c:scaling>
        <c:delete val="1"/>
        <c:axPos val="b"/>
        <c:numFmt formatCode="ge" sourceLinked="1"/>
        <c:majorTickMark val="none"/>
        <c:minorTickMark val="none"/>
        <c:tickLblPos val="none"/>
        <c:crossAx val="147284184"/>
        <c:crosses val="autoZero"/>
        <c:auto val="1"/>
        <c:lblOffset val="100"/>
        <c:baseTimeUnit val="years"/>
      </c:dateAx>
      <c:valAx>
        <c:axId val="14728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104.33</c:v>
                </c:pt>
                <c:pt idx="4">
                  <c:v>99.14</c:v>
                </c:pt>
              </c:numCache>
            </c:numRef>
          </c:val>
          <c:extLst>
            <c:ext xmlns:c16="http://schemas.microsoft.com/office/drawing/2014/chart" uri="{C3380CC4-5D6E-409C-BE32-E72D297353CC}">
              <c16:uniqueId val="{00000000-D3C1-4541-82AA-A1E38ECB5477}"/>
            </c:ext>
          </c:extLst>
        </c:ser>
        <c:dLbls>
          <c:showLegendKey val="0"/>
          <c:showVal val="0"/>
          <c:showCatName val="0"/>
          <c:showSerName val="0"/>
          <c:showPercent val="0"/>
          <c:showBubbleSize val="0"/>
        </c:dLbls>
        <c:gapWidth val="150"/>
        <c:axId val="147285360"/>
        <c:axId val="147285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96.57</c:v>
                </c:pt>
                <c:pt idx="4">
                  <c:v>96.54</c:v>
                </c:pt>
              </c:numCache>
            </c:numRef>
          </c:val>
          <c:smooth val="0"/>
          <c:extLst>
            <c:ext xmlns:c16="http://schemas.microsoft.com/office/drawing/2014/chart" uri="{C3380CC4-5D6E-409C-BE32-E72D297353CC}">
              <c16:uniqueId val="{00000001-D3C1-4541-82AA-A1E38ECB5477}"/>
            </c:ext>
          </c:extLst>
        </c:ser>
        <c:dLbls>
          <c:showLegendKey val="0"/>
          <c:showVal val="0"/>
          <c:showCatName val="0"/>
          <c:showSerName val="0"/>
          <c:showPercent val="0"/>
          <c:showBubbleSize val="0"/>
        </c:dLbls>
        <c:marker val="1"/>
        <c:smooth val="0"/>
        <c:axId val="147285360"/>
        <c:axId val="147285752"/>
      </c:lineChart>
      <c:dateAx>
        <c:axId val="147285360"/>
        <c:scaling>
          <c:orientation val="minMax"/>
        </c:scaling>
        <c:delete val="1"/>
        <c:axPos val="b"/>
        <c:numFmt formatCode="ge" sourceLinked="1"/>
        <c:majorTickMark val="none"/>
        <c:minorTickMark val="none"/>
        <c:tickLblPos val="none"/>
        <c:crossAx val="147285752"/>
        <c:crosses val="autoZero"/>
        <c:auto val="1"/>
        <c:lblOffset val="100"/>
        <c:baseTimeUnit val="years"/>
      </c:dateAx>
      <c:valAx>
        <c:axId val="14728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150.24</c:v>
                </c:pt>
                <c:pt idx="4">
                  <c:v>158.24</c:v>
                </c:pt>
              </c:numCache>
            </c:numRef>
          </c:val>
          <c:extLst>
            <c:ext xmlns:c16="http://schemas.microsoft.com/office/drawing/2014/chart" uri="{C3380CC4-5D6E-409C-BE32-E72D297353CC}">
              <c16:uniqueId val="{00000000-F96E-41CE-85B5-A5C3A726A64D}"/>
            </c:ext>
          </c:extLst>
        </c:ser>
        <c:dLbls>
          <c:showLegendKey val="0"/>
          <c:showVal val="0"/>
          <c:showCatName val="0"/>
          <c:showSerName val="0"/>
          <c:showPercent val="0"/>
          <c:showBubbleSize val="0"/>
        </c:dLbls>
        <c:gapWidth val="150"/>
        <c:axId val="147286928"/>
        <c:axId val="147055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161.54</c:v>
                </c:pt>
                <c:pt idx="4">
                  <c:v>162.81</c:v>
                </c:pt>
              </c:numCache>
            </c:numRef>
          </c:val>
          <c:smooth val="0"/>
          <c:extLst>
            <c:ext xmlns:c16="http://schemas.microsoft.com/office/drawing/2014/chart" uri="{C3380CC4-5D6E-409C-BE32-E72D297353CC}">
              <c16:uniqueId val="{00000001-F96E-41CE-85B5-A5C3A726A64D}"/>
            </c:ext>
          </c:extLst>
        </c:ser>
        <c:dLbls>
          <c:showLegendKey val="0"/>
          <c:showVal val="0"/>
          <c:showCatName val="0"/>
          <c:showSerName val="0"/>
          <c:showPercent val="0"/>
          <c:showBubbleSize val="0"/>
        </c:dLbls>
        <c:marker val="1"/>
        <c:smooth val="0"/>
        <c:axId val="147286928"/>
        <c:axId val="147055432"/>
      </c:lineChart>
      <c:dateAx>
        <c:axId val="147286928"/>
        <c:scaling>
          <c:orientation val="minMax"/>
        </c:scaling>
        <c:delete val="1"/>
        <c:axPos val="b"/>
        <c:numFmt formatCode="ge" sourceLinked="1"/>
        <c:majorTickMark val="none"/>
        <c:minorTickMark val="none"/>
        <c:tickLblPos val="none"/>
        <c:crossAx val="147055432"/>
        <c:crosses val="autoZero"/>
        <c:auto val="1"/>
        <c:lblOffset val="100"/>
        <c:baseTimeUnit val="years"/>
      </c:dateAx>
      <c:valAx>
        <c:axId val="147055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28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今治市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7">
        <f>データ!S6</f>
        <v>161861</v>
      </c>
      <c r="AM8" s="67"/>
      <c r="AN8" s="67"/>
      <c r="AO8" s="67"/>
      <c r="AP8" s="67"/>
      <c r="AQ8" s="67"/>
      <c r="AR8" s="67"/>
      <c r="AS8" s="67"/>
      <c r="AT8" s="66">
        <f>データ!T6</f>
        <v>419.14</v>
      </c>
      <c r="AU8" s="66"/>
      <c r="AV8" s="66"/>
      <c r="AW8" s="66"/>
      <c r="AX8" s="66"/>
      <c r="AY8" s="66"/>
      <c r="AZ8" s="66"/>
      <c r="BA8" s="66"/>
      <c r="BB8" s="66">
        <f>データ!U6</f>
        <v>386.17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f>データ!O6</f>
        <v>61.67</v>
      </c>
      <c r="J10" s="66"/>
      <c r="K10" s="66"/>
      <c r="L10" s="66"/>
      <c r="M10" s="66"/>
      <c r="N10" s="66"/>
      <c r="O10" s="66"/>
      <c r="P10" s="66">
        <f>データ!P6</f>
        <v>54.51</v>
      </c>
      <c r="Q10" s="66"/>
      <c r="R10" s="66"/>
      <c r="S10" s="66"/>
      <c r="T10" s="66"/>
      <c r="U10" s="66"/>
      <c r="V10" s="66"/>
      <c r="W10" s="66">
        <f>データ!Q6</f>
        <v>59.77</v>
      </c>
      <c r="X10" s="66"/>
      <c r="Y10" s="66"/>
      <c r="Z10" s="66"/>
      <c r="AA10" s="66"/>
      <c r="AB10" s="66"/>
      <c r="AC10" s="66"/>
      <c r="AD10" s="67">
        <f>データ!R6</f>
        <v>2741</v>
      </c>
      <c r="AE10" s="67"/>
      <c r="AF10" s="67"/>
      <c r="AG10" s="67"/>
      <c r="AH10" s="67"/>
      <c r="AI10" s="67"/>
      <c r="AJ10" s="67"/>
      <c r="AK10" s="2"/>
      <c r="AL10" s="67">
        <f>データ!V6</f>
        <v>87820</v>
      </c>
      <c r="AM10" s="67"/>
      <c r="AN10" s="67"/>
      <c r="AO10" s="67"/>
      <c r="AP10" s="67"/>
      <c r="AQ10" s="67"/>
      <c r="AR10" s="67"/>
      <c r="AS10" s="67"/>
      <c r="AT10" s="66">
        <f>データ!W6</f>
        <v>21.37</v>
      </c>
      <c r="AU10" s="66"/>
      <c r="AV10" s="66"/>
      <c r="AW10" s="66"/>
      <c r="AX10" s="66"/>
      <c r="AY10" s="66"/>
      <c r="AZ10" s="66"/>
      <c r="BA10" s="66"/>
      <c r="BB10" s="66">
        <f>データ!X6</f>
        <v>4109.5</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120</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A02rOQPS+Nl5TYUUQM6dDvyppwd0886ygHB/8p5TUbC7Okqn0dZvgtVuqucy4wBMFIehlLLT4z3+uXGIXayTOw==" saltValue="i7BgCbZdxAprdMOLeQHod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382027</v>
      </c>
      <c r="D6" s="33">
        <f t="shared" si="3"/>
        <v>46</v>
      </c>
      <c r="E6" s="33">
        <f t="shared" si="3"/>
        <v>17</v>
      </c>
      <c r="F6" s="33">
        <f t="shared" si="3"/>
        <v>1</v>
      </c>
      <c r="G6" s="33">
        <f t="shared" si="3"/>
        <v>0</v>
      </c>
      <c r="H6" s="33" t="str">
        <f t="shared" si="3"/>
        <v>愛媛県　今治市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61.67</v>
      </c>
      <c r="P6" s="34">
        <f t="shared" si="3"/>
        <v>54.51</v>
      </c>
      <c r="Q6" s="34">
        <f t="shared" si="3"/>
        <v>59.77</v>
      </c>
      <c r="R6" s="34">
        <f t="shared" si="3"/>
        <v>2741</v>
      </c>
      <c r="S6" s="34">
        <f t="shared" si="3"/>
        <v>161861</v>
      </c>
      <c r="T6" s="34">
        <f t="shared" si="3"/>
        <v>419.14</v>
      </c>
      <c r="U6" s="34">
        <f t="shared" si="3"/>
        <v>386.17</v>
      </c>
      <c r="V6" s="34">
        <f t="shared" si="3"/>
        <v>87820</v>
      </c>
      <c r="W6" s="34">
        <f t="shared" si="3"/>
        <v>21.37</v>
      </c>
      <c r="X6" s="34">
        <f t="shared" si="3"/>
        <v>4109.5</v>
      </c>
      <c r="Y6" s="35" t="str">
        <f>IF(Y7="",NA(),Y7)</f>
        <v>-</v>
      </c>
      <c r="Z6" s="35" t="str">
        <f t="shared" ref="Z6:AH6" si="4">IF(Z7="",NA(),Z7)</f>
        <v>-</v>
      </c>
      <c r="AA6" s="35" t="str">
        <f t="shared" si="4"/>
        <v>-</v>
      </c>
      <c r="AB6" s="35">
        <f t="shared" si="4"/>
        <v>104.29</v>
      </c>
      <c r="AC6" s="35">
        <f t="shared" si="4"/>
        <v>101.6</v>
      </c>
      <c r="AD6" s="35" t="str">
        <f t="shared" si="4"/>
        <v>-</v>
      </c>
      <c r="AE6" s="35" t="str">
        <f t="shared" si="4"/>
        <v>-</v>
      </c>
      <c r="AF6" s="35" t="str">
        <f t="shared" si="4"/>
        <v>-</v>
      </c>
      <c r="AG6" s="35">
        <f t="shared" si="4"/>
        <v>109.27</v>
      </c>
      <c r="AH6" s="35">
        <f t="shared" si="4"/>
        <v>108.03</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15.65</v>
      </c>
      <c r="AS6" s="35">
        <f t="shared" si="5"/>
        <v>13.55</v>
      </c>
      <c r="AT6" s="34" t="str">
        <f>IF(AT7="","",IF(AT7="-","【-】","【"&amp;SUBSTITUTE(TEXT(AT7,"#,##0.00"),"-","△")&amp;"】"))</f>
        <v>【4.27】</v>
      </c>
      <c r="AU6" s="35" t="str">
        <f>IF(AU7="",NA(),AU7)</f>
        <v>-</v>
      </c>
      <c r="AV6" s="35" t="str">
        <f t="shared" ref="AV6:BD6" si="6">IF(AV7="",NA(),AV7)</f>
        <v>-</v>
      </c>
      <c r="AW6" s="35" t="str">
        <f t="shared" si="6"/>
        <v>-</v>
      </c>
      <c r="AX6" s="35">
        <f t="shared" si="6"/>
        <v>34.799999999999997</v>
      </c>
      <c r="AY6" s="35">
        <f t="shared" si="6"/>
        <v>48</v>
      </c>
      <c r="AZ6" s="35" t="str">
        <f t="shared" si="6"/>
        <v>-</v>
      </c>
      <c r="BA6" s="35" t="str">
        <f t="shared" si="6"/>
        <v>-</v>
      </c>
      <c r="BB6" s="35" t="str">
        <f t="shared" si="6"/>
        <v>-</v>
      </c>
      <c r="BC6" s="35">
        <f t="shared" si="6"/>
        <v>77.94</v>
      </c>
      <c r="BD6" s="35">
        <f t="shared" si="6"/>
        <v>78.45</v>
      </c>
      <c r="BE6" s="34" t="str">
        <f>IF(BE7="","",IF(BE7="-","【-】","【"&amp;SUBSTITUTE(TEXT(BE7,"#,##0.00"),"-","△")&amp;"】"))</f>
        <v>【66.41】</v>
      </c>
      <c r="BF6" s="35" t="str">
        <f>IF(BF7="",NA(),BF7)</f>
        <v>-</v>
      </c>
      <c r="BG6" s="35" t="str">
        <f t="shared" ref="BG6:BO6" si="7">IF(BG7="",NA(),BG7)</f>
        <v>-</v>
      </c>
      <c r="BH6" s="35" t="str">
        <f t="shared" si="7"/>
        <v>-</v>
      </c>
      <c r="BI6" s="35">
        <f t="shared" si="7"/>
        <v>640.08000000000004</v>
      </c>
      <c r="BJ6" s="35">
        <f t="shared" si="7"/>
        <v>645.80999999999995</v>
      </c>
      <c r="BK6" s="35" t="str">
        <f t="shared" si="7"/>
        <v>-</v>
      </c>
      <c r="BL6" s="35" t="str">
        <f t="shared" si="7"/>
        <v>-</v>
      </c>
      <c r="BM6" s="35" t="str">
        <f t="shared" si="7"/>
        <v>-</v>
      </c>
      <c r="BN6" s="35">
        <f t="shared" si="7"/>
        <v>774.99</v>
      </c>
      <c r="BO6" s="35">
        <f t="shared" si="7"/>
        <v>799.41</v>
      </c>
      <c r="BP6" s="34" t="str">
        <f>IF(BP7="","",IF(BP7="-","【-】","【"&amp;SUBSTITUTE(TEXT(BP7,"#,##0.00"),"-","△")&amp;"】"))</f>
        <v>【707.33】</v>
      </c>
      <c r="BQ6" s="35" t="str">
        <f>IF(BQ7="",NA(),BQ7)</f>
        <v>-</v>
      </c>
      <c r="BR6" s="35" t="str">
        <f t="shared" ref="BR6:BZ6" si="8">IF(BR7="",NA(),BR7)</f>
        <v>-</v>
      </c>
      <c r="BS6" s="35" t="str">
        <f t="shared" si="8"/>
        <v>-</v>
      </c>
      <c r="BT6" s="35">
        <f t="shared" si="8"/>
        <v>104.33</v>
      </c>
      <c r="BU6" s="35">
        <f t="shared" si="8"/>
        <v>99.14</v>
      </c>
      <c r="BV6" s="35" t="str">
        <f t="shared" si="8"/>
        <v>-</v>
      </c>
      <c r="BW6" s="35" t="str">
        <f t="shared" si="8"/>
        <v>-</v>
      </c>
      <c r="BX6" s="35" t="str">
        <f t="shared" si="8"/>
        <v>-</v>
      </c>
      <c r="BY6" s="35">
        <f t="shared" si="8"/>
        <v>96.57</v>
      </c>
      <c r="BZ6" s="35">
        <f t="shared" si="8"/>
        <v>96.54</v>
      </c>
      <c r="CA6" s="34" t="str">
        <f>IF(CA7="","",IF(CA7="-","【-】","【"&amp;SUBSTITUTE(TEXT(CA7,"#,##0.00"),"-","△")&amp;"】"))</f>
        <v>【101.26】</v>
      </c>
      <c r="CB6" s="35" t="str">
        <f>IF(CB7="",NA(),CB7)</f>
        <v>-</v>
      </c>
      <c r="CC6" s="35" t="str">
        <f t="shared" ref="CC6:CK6" si="9">IF(CC7="",NA(),CC7)</f>
        <v>-</v>
      </c>
      <c r="CD6" s="35" t="str">
        <f t="shared" si="9"/>
        <v>-</v>
      </c>
      <c r="CE6" s="35">
        <f t="shared" si="9"/>
        <v>150.24</v>
      </c>
      <c r="CF6" s="35">
        <f t="shared" si="9"/>
        <v>158.24</v>
      </c>
      <c r="CG6" s="35" t="str">
        <f t="shared" si="9"/>
        <v>-</v>
      </c>
      <c r="CH6" s="35" t="str">
        <f t="shared" si="9"/>
        <v>-</v>
      </c>
      <c r="CI6" s="35" t="str">
        <f t="shared" si="9"/>
        <v>-</v>
      </c>
      <c r="CJ6" s="35">
        <f t="shared" si="9"/>
        <v>161.54</v>
      </c>
      <c r="CK6" s="35">
        <f t="shared" si="9"/>
        <v>162.81</v>
      </c>
      <c r="CL6" s="34" t="str">
        <f>IF(CL7="","",IF(CL7="-","【-】","【"&amp;SUBSTITUTE(TEXT(CL7,"#,##0.00"),"-","△")&amp;"】"))</f>
        <v>【136.39】</v>
      </c>
      <c r="CM6" s="35" t="str">
        <f>IF(CM7="",NA(),CM7)</f>
        <v>-</v>
      </c>
      <c r="CN6" s="35" t="str">
        <f t="shared" ref="CN6:CV6" si="10">IF(CN7="",NA(),CN7)</f>
        <v>-</v>
      </c>
      <c r="CO6" s="35" t="str">
        <f t="shared" si="10"/>
        <v>-</v>
      </c>
      <c r="CP6" s="35">
        <f t="shared" si="10"/>
        <v>66.36</v>
      </c>
      <c r="CQ6" s="35">
        <f t="shared" si="10"/>
        <v>65</v>
      </c>
      <c r="CR6" s="35" t="str">
        <f t="shared" si="10"/>
        <v>-</v>
      </c>
      <c r="CS6" s="35" t="str">
        <f t="shared" si="10"/>
        <v>-</v>
      </c>
      <c r="CT6" s="35" t="str">
        <f t="shared" si="10"/>
        <v>-</v>
      </c>
      <c r="CU6" s="35">
        <f t="shared" si="10"/>
        <v>64.67</v>
      </c>
      <c r="CV6" s="35">
        <f t="shared" si="10"/>
        <v>64.959999999999994</v>
      </c>
      <c r="CW6" s="34" t="str">
        <f>IF(CW7="","",IF(CW7="-","【-】","【"&amp;SUBSTITUTE(TEXT(CW7,"#,##0.00"),"-","△")&amp;"】"))</f>
        <v>【60.13】</v>
      </c>
      <c r="CX6" s="35" t="str">
        <f>IF(CX7="",NA(),CX7)</f>
        <v>-</v>
      </c>
      <c r="CY6" s="35" t="str">
        <f t="shared" ref="CY6:DG6" si="11">IF(CY7="",NA(),CY7)</f>
        <v>-</v>
      </c>
      <c r="CZ6" s="35" t="str">
        <f t="shared" si="11"/>
        <v>-</v>
      </c>
      <c r="DA6" s="35">
        <f t="shared" si="11"/>
        <v>93.71</v>
      </c>
      <c r="DB6" s="35">
        <f t="shared" si="11"/>
        <v>93.9</v>
      </c>
      <c r="DC6" s="35" t="str">
        <f t="shared" si="11"/>
        <v>-</v>
      </c>
      <c r="DD6" s="35" t="str">
        <f t="shared" si="11"/>
        <v>-</v>
      </c>
      <c r="DE6" s="35" t="str">
        <f t="shared" si="11"/>
        <v>-</v>
      </c>
      <c r="DF6" s="35">
        <f t="shared" si="11"/>
        <v>91.76</v>
      </c>
      <c r="DG6" s="35">
        <f t="shared" si="11"/>
        <v>92.3</v>
      </c>
      <c r="DH6" s="34" t="str">
        <f>IF(DH7="","",IF(DH7="-","【-】","【"&amp;SUBSTITUTE(TEXT(DH7,"#,##0.00"),"-","△")&amp;"】"))</f>
        <v>【95.06】</v>
      </c>
      <c r="DI6" s="35" t="str">
        <f>IF(DI7="",NA(),DI7)</f>
        <v>-</v>
      </c>
      <c r="DJ6" s="35" t="str">
        <f t="shared" ref="DJ6:DR6" si="12">IF(DJ7="",NA(),DJ7)</f>
        <v>-</v>
      </c>
      <c r="DK6" s="35" t="str">
        <f t="shared" si="12"/>
        <v>-</v>
      </c>
      <c r="DL6" s="35">
        <f t="shared" si="12"/>
        <v>4.3600000000000003</v>
      </c>
      <c r="DM6" s="35">
        <f t="shared" si="12"/>
        <v>8.67</v>
      </c>
      <c r="DN6" s="35" t="str">
        <f t="shared" si="12"/>
        <v>-</v>
      </c>
      <c r="DO6" s="35" t="str">
        <f t="shared" si="12"/>
        <v>-</v>
      </c>
      <c r="DP6" s="35" t="str">
        <f t="shared" si="12"/>
        <v>-</v>
      </c>
      <c r="DQ6" s="35">
        <f t="shared" si="12"/>
        <v>26.63</v>
      </c>
      <c r="DR6" s="35">
        <f t="shared" si="12"/>
        <v>25.61</v>
      </c>
      <c r="DS6" s="34" t="str">
        <f>IF(DS7="","",IF(DS7="-","【-】","【"&amp;SUBSTITUTE(TEXT(DS7,"#,##0.00"),"-","△")&amp;"】"))</f>
        <v>【38.13】</v>
      </c>
      <c r="DT6" s="35" t="str">
        <f>IF(DT7="",NA(),DT7)</f>
        <v>-</v>
      </c>
      <c r="DU6" s="35" t="str">
        <f t="shared" ref="DU6:EC6" si="13">IF(DU7="",NA(),DU7)</f>
        <v>-</v>
      </c>
      <c r="DV6" s="35" t="str">
        <f t="shared" si="13"/>
        <v>-</v>
      </c>
      <c r="DW6" s="35">
        <f t="shared" si="13"/>
        <v>3.43</v>
      </c>
      <c r="DX6" s="35">
        <f t="shared" si="13"/>
        <v>3.89</v>
      </c>
      <c r="DY6" s="35" t="str">
        <f t="shared" si="13"/>
        <v>-</v>
      </c>
      <c r="DZ6" s="35" t="str">
        <f t="shared" si="13"/>
        <v>-</v>
      </c>
      <c r="EA6" s="35" t="str">
        <f t="shared" si="13"/>
        <v>-</v>
      </c>
      <c r="EB6" s="35">
        <f t="shared" si="13"/>
        <v>0.95</v>
      </c>
      <c r="EC6" s="35">
        <f t="shared" si="13"/>
        <v>1.07</v>
      </c>
      <c r="ED6" s="34" t="str">
        <f>IF(ED7="","",IF(ED7="-","【-】","【"&amp;SUBSTITUTE(TEXT(ED7,"#,##0.00"),"-","△")&amp;"】"))</f>
        <v>【5.37】</v>
      </c>
      <c r="EE6" s="35" t="str">
        <f>IF(EE7="",NA(),EE7)</f>
        <v>-</v>
      </c>
      <c r="EF6" s="35" t="str">
        <f t="shared" ref="EF6:EN6" si="14">IF(EF7="",NA(),EF7)</f>
        <v>-</v>
      </c>
      <c r="EG6" s="35" t="str">
        <f t="shared" si="14"/>
        <v>-</v>
      </c>
      <c r="EH6" s="35">
        <f t="shared" si="14"/>
        <v>0.09</v>
      </c>
      <c r="EI6" s="35">
        <f t="shared" si="14"/>
        <v>0.08</v>
      </c>
      <c r="EJ6" s="35" t="str">
        <f t="shared" si="14"/>
        <v>-</v>
      </c>
      <c r="EK6" s="35" t="str">
        <f t="shared" si="14"/>
        <v>-</v>
      </c>
      <c r="EL6" s="35" t="str">
        <f t="shared" si="14"/>
        <v>-</v>
      </c>
      <c r="EM6" s="35">
        <f t="shared" si="14"/>
        <v>0.17</v>
      </c>
      <c r="EN6" s="35">
        <f t="shared" si="14"/>
        <v>0.13</v>
      </c>
      <c r="EO6" s="34" t="str">
        <f>IF(EO7="","",IF(EO7="-","【-】","【"&amp;SUBSTITUTE(TEXT(EO7,"#,##0.00"),"-","△")&amp;"】"))</f>
        <v>【0.23】</v>
      </c>
    </row>
    <row r="7" spans="1:148" s="36" customFormat="1" x14ac:dyDescent="0.15">
      <c r="A7" s="28"/>
      <c r="B7" s="37">
        <v>2017</v>
      </c>
      <c r="C7" s="37">
        <v>382027</v>
      </c>
      <c r="D7" s="37">
        <v>46</v>
      </c>
      <c r="E7" s="37">
        <v>17</v>
      </c>
      <c r="F7" s="37">
        <v>1</v>
      </c>
      <c r="G7" s="37">
        <v>0</v>
      </c>
      <c r="H7" s="37" t="s">
        <v>108</v>
      </c>
      <c r="I7" s="37" t="s">
        <v>109</v>
      </c>
      <c r="J7" s="37" t="s">
        <v>110</v>
      </c>
      <c r="K7" s="37" t="s">
        <v>111</v>
      </c>
      <c r="L7" s="37" t="s">
        <v>112</v>
      </c>
      <c r="M7" s="37" t="s">
        <v>113</v>
      </c>
      <c r="N7" s="38" t="s">
        <v>114</v>
      </c>
      <c r="O7" s="38">
        <v>61.67</v>
      </c>
      <c r="P7" s="38">
        <v>54.51</v>
      </c>
      <c r="Q7" s="38">
        <v>59.77</v>
      </c>
      <c r="R7" s="38">
        <v>2741</v>
      </c>
      <c r="S7" s="38">
        <v>161861</v>
      </c>
      <c r="T7" s="38">
        <v>419.14</v>
      </c>
      <c r="U7" s="38">
        <v>386.17</v>
      </c>
      <c r="V7" s="38">
        <v>87820</v>
      </c>
      <c r="W7" s="38">
        <v>21.37</v>
      </c>
      <c r="X7" s="38">
        <v>4109.5</v>
      </c>
      <c r="Y7" s="38" t="s">
        <v>114</v>
      </c>
      <c r="Z7" s="38" t="s">
        <v>114</v>
      </c>
      <c r="AA7" s="38" t="s">
        <v>114</v>
      </c>
      <c r="AB7" s="38">
        <v>104.29</v>
      </c>
      <c r="AC7" s="38">
        <v>101.6</v>
      </c>
      <c r="AD7" s="38" t="s">
        <v>114</v>
      </c>
      <c r="AE7" s="38" t="s">
        <v>114</v>
      </c>
      <c r="AF7" s="38" t="s">
        <v>114</v>
      </c>
      <c r="AG7" s="38">
        <v>109.27</v>
      </c>
      <c r="AH7" s="38">
        <v>108.03</v>
      </c>
      <c r="AI7" s="38">
        <v>108.8</v>
      </c>
      <c r="AJ7" s="38" t="s">
        <v>114</v>
      </c>
      <c r="AK7" s="38" t="s">
        <v>114</v>
      </c>
      <c r="AL7" s="38" t="s">
        <v>114</v>
      </c>
      <c r="AM7" s="38">
        <v>0</v>
      </c>
      <c r="AN7" s="38">
        <v>0</v>
      </c>
      <c r="AO7" s="38" t="s">
        <v>114</v>
      </c>
      <c r="AP7" s="38" t="s">
        <v>114</v>
      </c>
      <c r="AQ7" s="38" t="s">
        <v>114</v>
      </c>
      <c r="AR7" s="38">
        <v>15.65</v>
      </c>
      <c r="AS7" s="38">
        <v>13.55</v>
      </c>
      <c r="AT7" s="38">
        <v>4.2699999999999996</v>
      </c>
      <c r="AU7" s="38" t="s">
        <v>114</v>
      </c>
      <c r="AV7" s="38" t="s">
        <v>114</v>
      </c>
      <c r="AW7" s="38" t="s">
        <v>114</v>
      </c>
      <c r="AX7" s="38">
        <v>34.799999999999997</v>
      </c>
      <c r="AY7" s="38">
        <v>48</v>
      </c>
      <c r="AZ7" s="38" t="s">
        <v>114</v>
      </c>
      <c r="BA7" s="38" t="s">
        <v>114</v>
      </c>
      <c r="BB7" s="38" t="s">
        <v>114</v>
      </c>
      <c r="BC7" s="38">
        <v>77.94</v>
      </c>
      <c r="BD7" s="38">
        <v>78.45</v>
      </c>
      <c r="BE7" s="38">
        <v>66.41</v>
      </c>
      <c r="BF7" s="38" t="s">
        <v>114</v>
      </c>
      <c r="BG7" s="38" t="s">
        <v>114</v>
      </c>
      <c r="BH7" s="38" t="s">
        <v>114</v>
      </c>
      <c r="BI7" s="38">
        <v>640.08000000000004</v>
      </c>
      <c r="BJ7" s="38">
        <v>645.80999999999995</v>
      </c>
      <c r="BK7" s="38" t="s">
        <v>114</v>
      </c>
      <c r="BL7" s="38" t="s">
        <v>114</v>
      </c>
      <c r="BM7" s="38" t="s">
        <v>114</v>
      </c>
      <c r="BN7" s="38">
        <v>774.99</v>
      </c>
      <c r="BO7" s="38">
        <v>799.41</v>
      </c>
      <c r="BP7" s="38">
        <v>707.33</v>
      </c>
      <c r="BQ7" s="38" t="s">
        <v>114</v>
      </c>
      <c r="BR7" s="38" t="s">
        <v>114</v>
      </c>
      <c r="BS7" s="38" t="s">
        <v>114</v>
      </c>
      <c r="BT7" s="38">
        <v>104.33</v>
      </c>
      <c r="BU7" s="38">
        <v>99.14</v>
      </c>
      <c r="BV7" s="38" t="s">
        <v>114</v>
      </c>
      <c r="BW7" s="38" t="s">
        <v>114</v>
      </c>
      <c r="BX7" s="38" t="s">
        <v>114</v>
      </c>
      <c r="BY7" s="38">
        <v>96.57</v>
      </c>
      <c r="BZ7" s="38">
        <v>96.54</v>
      </c>
      <c r="CA7" s="38">
        <v>101.26</v>
      </c>
      <c r="CB7" s="38" t="s">
        <v>114</v>
      </c>
      <c r="CC7" s="38" t="s">
        <v>114</v>
      </c>
      <c r="CD7" s="38" t="s">
        <v>114</v>
      </c>
      <c r="CE7" s="38">
        <v>150.24</v>
      </c>
      <c r="CF7" s="38">
        <v>158.24</v>
      </c>
      <c r="CG7" s="38" t="s">
        <v>114</v>
      </c>
      <c r="CH7" s="38" t="s">
        <v>114</v>
      </c>
      <c r="CI7" s="38" t="s">
        <v>114</v>
      </c>
      <c r="CJ7" s="38">
        <v>161.54</v>
      </c>
      <c r="CK7" s="38">
        <v>162.81</v>
      </c>
      <c r="CL7" s="38">
        <v>136.38999999999999</v>
      </c>
      <c r="CM7" s="38" t="s">
        <v>114</v>
      </c>
      <c r="CN7" s="38" t="s">
        <v>114</v>
      </c>
      <c r="CO7" s="38" t="s">
        <v>114</v>
      </c>
      <c r="CP7" s="38">
        <v>66.36</v>
      </c>
      <c r="CQ7" s="38">
        <v>65</v>
      </c>
      <c r="CR7" s="38" t="s">
        <v>114</v>
      </c>
      <c r="CS7" s="38" t="s">
        <v>114</v>
      </c>
      <c r="CT7" s="38" t="s">
        <v>114</v>
      </c>
      <c r="CU7" s="38">
        <v>64.67</v>
      </c>
      <c r="CV7" s="38">
        <v>64.959999999999994</v>
      </c>
      <c r="CW7" s="38">
        <v>60.13</v>
      </c>
      <c r="CX7" s="38" t="s">
        <v>114</v>
      </c>
      <c r="CY7" s="38" t="s">
        <v>114</v>
      </c>
      <c r="CZ7" s="38" t="s">
        <v>114</v>
      </c>
      <c r="DA7" s="38">
        <v>93.71</v>
      </c>
      <c r="DB7" s="38">
        <v>93.9</v>
      </c>
      <c r="DC7" s="38" t="s">
        <v>114</v>
      </c>
      <c r="DD7" s="38" t="s">
        <v>114</v>
      </c>
      <c r="DE7" s="38" t="s">
        <v>114</v>
      </c>
      <c r="DF7" s="38">
        <v>91.76</v>
      </c>
      <c r="DG7" s="38">
        <v>92.3</v>
      </c>
      <c r="DH7" s="38">
        <v>95.06</v>
      </c>
      <c r="DI7" s="38" t="s">
        <v>114</v>
      </c>
      <c r="DJ7" s="38" t="s">
        <v>114</v>
      </c>
      <c r="DK7" s="38" t="s">
        <v>114</v>
      </c>
      <c r="DL7" s="38">
        <v>4.3600000000000003</v>
      </c>
      <c r="DM7" s="38">
        <v>8.67</v>
      </c>
      <c r="DN7" s="38" t="s">
        <v>114</v>
      </c>
      <c r="DO7" s="38" t="s">
        <v>114</v>
      </c>
      <c r="DP7" s="38" t="s">
        <v>114</v>
      </c>
      <c r="DQ7" s="38">
        <v>26.63</v>
      </c>
      <c r="DR7" s="38">
        <v>25.61</v>
      </c>
      <c r="DS7" s="38">
        <v>38.130000000000003</v>
      </c>
      <c r="DT7" s="38" t="s">
        <v>114</v>
      </c>
      <c r="DU7" s="38" t="s">
        <v>114</v>
      </c>
      <c r="DV7" s="38" t="s">
        <v>114</v>
      </c>
      <c r="DW7" s="38">
        <v>3.43</v>
      </c>
      <c r="DX7" s="38">
        <v>3.89</v>
      </c>
      <c r="DY7" s="38" t="s">
        <v>114</v>
      </c>
      <c r="DZ7" s="38" t="s">
        <v>114</v>
      </c>
      <c r="EA7" s="38" t="s">
        <v>114</v>
      </c>
      <c r="EB7" s="38">
        <v>0.95</v>
      </c>
      <c r="EC7" s="38">
        <v>1.07</v>
      </c>
      <c r="ED7" s="38">
        <v>5.37</v>
      </c>
      <c r="EE7" s="38" t="s">
        <v>114</v>
      </c>
      <c r="EF7" s="38" t="s">
        <v>114</v>
      </c>
      <c r="EG7" s="38" t="s">
        <v>114</v>
      </c>
      <c r="EH7" s="38">
        <v>0.09</v>
      </c>
      <c r="EI7" s="38">
        <v>0.08</v>
      </c>
      <c r="EJ7" s="38" t="s">
        <v>114</v>
      </c>
      <c r="EK7" s="38" t="s">
        <v>114</v>
      </c>
      <c r="EL7" s="38" t="s">
        <v>114</v>
      </c>
      <c r="EM7" s="38">
        <v>0.17</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2019-01-27T23:33:18Z</cp:lastPrinted>
  <dcterms:created xsi:type="dcterms:W3CDTF">2018-12-03T08:51:07Z</dcterms:created>
  <dcterms:modified xsi:type="dcterms:W3CDTF">2019-03-01T01:52:37Z</dcterms:modified>
  <cp:category/>
</cp:coreProperties>
</file>