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H29年度\02_経営比較分析表\20190117_【02 今治市】（照会）公営企業に係る経営比較分析表（平成29年度決算）の分析等について\公表用\"/>
    </mc:Choice>
  </mc:AlternateContent>
  <workbookProtection workbookAlgorithmName="SHA-512" workbookHashValue="hfx5jjhVzQUYoelN2l4yO2GJEUo2Yq92N+S3Ff4P/+RMNpoFY/Oxs2CnjqYIknu0H3+OQHoJJ82II0/KLu4y3w==" workbookSaltValue="sKDuOrHXbiyttApXR6+Qo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D10" i="4"/>
  <c r="I10" i="4"/>
  <c r="AL8" i="4"/>
  <c r="P8" i="4"/>
  <c r="C10" i="5" l="1"/>
  <c r="D10" i="5"/>
  <c r="E10" i="5"/>
  <c r="B10" i="5"/>
</calcChain>
</file>

<file path=xl/sharedStrings.xml><?xml version="1.0" encoding="utf-8"?>
<sst xmlns="http://schemas.openxmlformats.org/spreadsheetml/2006/main" count="251" uniqueCount="127">
  <si>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</si>
  <si>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</si>
  <si>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</si>
  <si>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</si>
  <si>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</si>
  <si>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</si>
  <si>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</si>
  <si>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</si>
  <si>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</si>
  <si>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</si>
  <si>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</si>
  <si>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</si>
  <si>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</si>
  <si>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</si>
  <si>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</si>
  <si>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</si>
  <si>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</si>
  <si>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</si>
  <si>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</si>
  <si>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</si>
  <si>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</si>
  <si>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</si>
  <si>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</si>
  <si>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</si>
  <si>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</si>
  <si>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</si>
  <si>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</si>
  <si>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</si>
  <si>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</si>
  <si>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</si>
  <si>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</si>
  <si>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</si>
  <si>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</si>
  <si>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</si>
  <si>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</si>
  <si>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</si>
  <si>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</si>
  <si>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</si>
  <si>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</si>
  <si>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</si>
  <si>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</si>
  <si>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</si>
  <si>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</si>
  <si>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</si>
  <si>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</si>
  <si>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</si>
  <si>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</si>
  <si>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</si>
  <si>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</si>
  <si>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</si>
  <si>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</si>
  <si>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</si>
  <si>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</si>
  <si>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</si>
  <si>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</si>
  <si>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</si>
  <si>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</si>
  <si>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</si>
  <si>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</si>
  <si>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</si>
  <si>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</si>
  <si>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</si>
  <si>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</si>
  <si>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</si>
  <si>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</si>
  <si>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</si>
  <si>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</si>
  <si>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</si>
  <si>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</si>
  <si>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</si>
  <si>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</si>
  <si>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</si>
  <si>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</si>
  <si>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</si>
  <si>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</si>
  <si>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</si>
  <si>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</si>
  <si>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</si>
  <si>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</si>
  <si>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</si>
  <si>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</si>
  <si>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</si>
  <si>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</si>
  <si>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</si>
  <si>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</si>
  <si>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</si>
  <si>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</si>
  <si>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</si>
  <si>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</si>
  <si>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</si>
  <si>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</si>
  <si>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</si>
  <si>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</si>
  <si>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</si>
  <si>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</si>
  <si>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</si>
  <si>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</si>
  <si>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</si>
  <si>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</si>
  <si>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</si>
  <si>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</si>
  <si>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</si>
  <si>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</si>
  <si>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</si>
  <si>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</si>
  <si>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</si>
  <si>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</si>
  <si>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</si>
  <si>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</si>
  <si>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</si>
  <si>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</si>
  <si>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</si>
  <si>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</si>
  <si>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</si>
  <si>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</si>
  <si>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</si>
  <si>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</si>
  <si>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</si>
  <si>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</si>
  <si>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</si>
  <si>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</si>
  <si>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</si>
  <si>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</si>
  <si>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</si>
  <si>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整備事業は完成しており、大規模な改修等も行っていないが、整備地区が島嶼部の小集落を中心とした過疎地域であるため、特に人口減少の影響を大きく受けている。
　④企業債残高対事業規模比率がH29年度決算からゼロとなったが、これは、分流式下水道に要する経費の適正化を行ったため、資本費のうち、使用料で賄うべき汚水処理費が、基準繰入の対象である分流式下水道等に要する経費に振り替わったためである。なお、新規の建設事業を行っていないため、企業債残高は逓減していくが、３年後には公債費の額が現在の３分の１程度に減少する見込みである。
　また、⑤の経費回収率については、公共下水道事業の料金体系に準じた料金設定にしているものの、汚水処理原価が高いため、類似団体平均値と比べて低くなっている。
　人口減少や節水機器の普及、社会情勢の変化による上水道使用量の減少等により施設利用率は、類似団体平均値と比べて低くなっているが、水洗化率については、類似団体平均値と比べて高くなっている。</t>
    <rPh sb="214" eb="216">
      <t>キギョウ</t>
    </rPh>
    <rPh sb="216" eb="217">
      <t>サイ</t>
    </rPh>
    <rPh sb="217" eb="219">
      <t>ザンダカ</t>
    </rPh>
    <rPh sb="220" eb="222">
      <t>テイゲン</t>
    </rPh>
    <rPh sb="229" eb="231">
      <t>ネンゴ</t>
    </rPh>
    <rPh sb="233" eb="235">
      <t>コウサイ</t>
    </rPh>
    <rPh sb="235" eb="236">
      <t>ヒ</t>
    </rPh>
    <rPh sb="237" eb="238">
      <t>ガク</t>
    </rPh>
    <rPh sb="239" eb="241">
      <t>ゲンザイ</t>
    </rPh>
    <rPh sb="243" eb="244">
      <t>ブン</t>
    </rPh>
    <rPh sb="246" eb="248">
      <t>テイド</t>
    </rPh>
    <rPh sb="249" eb="251">
      <t>ゲンショウ</t>
    </rPh>
    <rPh sb="253" eb="255">
      <t>ミコ</t>
    </rPh>
    <phoneticPr fontId="4"/>
  </si>
  <si>
    <t>　供用開始から10年が経過し、ブロアの故障等があるが、修繕や取替で対応している。</t>
    <phoneticPr fontId="4"/>
  </si>
  <si>
    <t>　整備事業は完了しているため、地方債償還金については逓減することから、汚水処理費用についても逓減していくと考えている。
　また、資産の老朽化や人口減少等に伴う料金収入の減少に対応するため、平成28年度に策定した経営戦略に沿って、経営基盤強化と財政マネジメントの向上に努めてまいりたい。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</si>
</sst>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02-43C2-BA4C-027BBD7E5972}"/>
            </c:ext>
          </c:extLst>
        </c:ser>
        <c:dLbls>
          <c:showLegendKey val="0"/>
          <c:showVal val="0"/>
          <c:showCatName val="0"/>
          <c:showSerName val="0"/>
          <c:showPercent val="0"/>
          <c:showBubbleSize val="0"/>
        </c:dLbls>
        <c:gapWidth val="150"/>
        <c:axId val="381941928"/>
        <c:axId val="381953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902-43C2-BA4C-027BBD7E5972}"/>
            </c:ext>
          </c:extLst>
        </c:ser>
        <c:dLbls>
          <c:showLegendKey val="0"/>
          <c:showVal val="0"/>
          <c:showCatName val="0"/>
          <c:showSerName val="0"/>
          <c:showPercent val="0"/>
          <c:showBubbleSize val="0"/>
        </c:dLbls>
        <c:marker val="1"/>
        <c:smooth val="0"/>
        <c:axId val="381941928"/>
        <c:axId val="381953688"/>
      </c:lineChart>
      <c:dateAx>
        <c:axId val="381941928"/>
        <c:scaling>
          <c:orientation val="minMax"/>
        </c:scaling>
        <c:delete val="1"/>
        <c:axPos val="b"/>
        <c:numFmt formatCode="ge" sourceLinked="1"/>
        <c:majorTickMark val="none"/>
        <c:minorTickMark val="none"/>
        <c:tickLblPos val="none"/>
        <c:crossAx val="381953688"/>
        <c:crosses val="autoZero"/>
        <c:auto val="1"/>
        <c:lblOffset val="100"/>
        <c:baseTimeUnit val="years"/>
      </c:dateAx>
      <c:valAx>
        <c:axId val="38195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94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22.81</c:v>
                </c:pt>
                <c:pt idx="1">
                  <c:v>19.64</c:v>
                </c:pt>
                <c:pt idx="2">
                  <c:v>21.43</c:v>
                </c:pt>
                <c:pt idx="3">
                  <c:v>19.64</c:v>
                </c:pt>
                <c:pt idx="4">
                  <c:v>19.64</c:v>
                </c:pt>
              </c:numCache>
            </c:numRef>
          </c:val>
          <c:extLst>
            <c:ext xmlns:c16="http://schemas.microsoft.com/office/drawing/2014/chart" uri="{C3380CC4-5D6E-409C-BE32-E72D297353CC}">
              <c16:uniqueId val="{00000000-C319-4250-A7FF-E1B77AA61EB1}"/>
            </c:ext>
          </c:extLst>
        </c:ser>
        <c:dLbls>
          <c:showLegendKey val="0"/>
          <c:showVal val="0"/>
          <c:showCatName val="0"/>
          <c:showSerName val="0"/>
          <c:showPercent val="0"/>
          <c:showBubbleSize val="0"/>
        </c:dLbls>
        <c:gapWidth val="150"/>
        <c:axId val="385512224"/>
        <c:axId val="38670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c:ext xmlns:c16="http://schemas.microsoft.com/office/drawing/2014/chart" uri="{C3380CC4-5D6E-409C-BE32-E72D297353CC}">
              <c16:uniqueId val="{00000001-C319-4250-A7FF-E1B77AA61EB1}"/>
            </c:ext>
          </c:extLst>
        </c:ser>
        <c:dLbls>
          <c:showLegendKey val="0"/>
          <c:showVal val="0"/>
          <c:showCatName val="0"/>
          <c:showSerName val="0"/>
          <c:showPercent val="0"/>
          <c:showBubbleSize val="0"/>
        </c:dLbls>
        <c:marker val="1"/>
        <c:smooth val="0"/>
        <c:axId val="385512224"/>
        <c:axId val="386704056"/>
      </c:lineChart>
      <c:dateAx>
        <c:axId val="385512224"/>
        <c:scaling>
          <c:orientation val="minMax"/>
        </c:scaling>
        <c:delete val="1"/>
        <c:axPos val="b"/>
        <c:numFmt formatCode="ge" sourceLinked="1"/>
        <c:majorTickMark val="none"/>
        <c:minorTickMark val="none"/>
        <c:tickLblPos val="none"/>
        <c:crossAx val="386704056"/>
        <c:crosses val="autoZero"/>
        <c:auto val="1"/>
        <c:lblOffset val="100"/>
        <c:baseTimeUnit val="years"/>
      </c:dateAx>
      <c:valAx>
        <c:axId val="38670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1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96.83</c:v>
                </c:pt>
                <c:pt idx="1">
                  <c:v>93.65</c:v>
                </c:pt>
                <c:pt idx="2">
                  <c:v>92.54</c:v>
                </c:pt>
                <c:pt idx="3">
                  <c:v>98.31</c:v>
                </c:pt>
                <c:pt idx="4">
                  <c:v>98.18</c:v>
                </c:pt>
              </c:numCache>
            </c:numRef>
          </c:val>
          <c:extLst>
            <c:ext xmlns:c16="http://schemas.microsoft.com/office/drawing/2014/chart" uri="{C3380CC4-5D6E-409C-BE32-E72D297353CC}">
              <c16:uniqueId val="{00000000-2C51-4FBA-8B1C-372BA6634463}"/>
            </c:ext>
          </c:extLst>
        </c:ser>
        <c:dLbls>
          <c:showLegendKey val="0"/>
          <c:showVal val="0"/>
          <c:showCatName val="0"/>
          <c:showSerName val="0"/>
          <c:showPercent val="0"/>
          <c:showBubbleSize val="0"/>
        </c:dLbls>
        <c:gapWidth val="150"/>
        <c:axId val="386702880"/>
        <c:axId val="386704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c:ext xmlns:c16="http://schemas.microsoft.com/office/drawing/2014/chart" uri="{C3380CC4-5D6E-409C-BE32-E72D297353CC}">
              <c16:uniqueId val="{00000001-2C51-4FBA-8B1C-372BA6634463}"/>
            </c:ext>
          </c:extLst>
        </c:ser>
        <c:dLbls>
          <c:showLegendKey val="0"/>
          <c:showVal val="0"/>
          <c:showCatName val="0"/>
          <c:showSerName val="0"/>
          <c:showPercent val="0"/>
          <c:showBubbleSize val="0"/>
        </c:dLbls>
        <c:marker val="1"/>
        <c:smooth val="0"/>
        <c:axId val="386702880"/>
        <c:axId val="386704840"/>
      </c:lineChart>
      <c:dateAx>
        <c:axId val="386702880"/>
        <c:scaling>
          <c:orientation val="minMax"/>
        </c:scaling>
        <c:delete val="1"/>
        <c:axPos val="b"/>
        <c:numFmt formatCode="ge" sourceLinked="1"/>
        <c:majorTickMark val="none"/>
        <c:minorTickMark val="none"/>
        <c:tickLblPos val="none"/>
        <c:crossAx val="386704840"/>
        <c:crosses val="autoZero"/>
        <c:auto val="1"/>
        <c:lblOffset val="100"/>
        <c:baseTimeUnit val="years"/>
      </c:dateAx>
      <c:valAx>
        <c:axId val="386704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70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63.76</c:v>
                </c:pt>
                <c:pt idx="1">
                  <c:v>66.59</c:v>
                </c:pt>
                <c:pt idx="2">
                  <c:v>64.819999999999993</c:v>
                </c:pt>
                <c:pt idx="3">
                  <c:v>66.44</c:v>
                </c:pt>
                <c:pt idx="4">
                  <c:v>61.96</c:v>
                </c:pt>
              </c:numCache>
            </c:numRef>
          </c:val>
          <c:extLst>
            <c:ext xmlns:c16="http://schemas.microsoft.com/office/drawing/2014/chart" uri="{C3380CC4-5D6E-409C-BE32-E72D297353CC}">
              <c16:uniqueId val="{00000000-A4C8-481B-A36B-0276F59A09BA}"/>
            </c:ext>
          </c:extLst>
        </c:ser>
        <c:dLbls>
          <c:showLegendKey val="0"/>
          <c:showVal val="0"/>
          <c:showCatName val="0"/>
          <c:showSerName val="0"/>
          <c:showPercent val="0"/>
          <c:showBubbleSize val="0"/>
        </c:dLbls>
        <c:gapWidth val="150"/>
        <c:axId val="385500072"/>
        <c:axId val="38551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C8-481B-A36B-0276F59A09BA}"/>
            </c:ext>
          </c:extLst>
        </c:ser>
        <c:dLbls>
          <c:showLegendKey val="0"/>
          <c:showVal val="0"/>
          <c:showCatName val="0"/>
          <c:showSerName val="0"/>
          <c:showPercent val="0"/>
          <c:showBubbleSize val="0"/>
        </c:dLbls>
        <c:marker val="1"/>
        <c:smooth val="0"/>
        <c:axId val="385500072"/>
        <c:axId val="385513008"/>
      </c:lineChart>
      <c:dateAx>
        <c:axId val="385500072"/>
        <c:scaling>
          <c:orientation val="minMax"/>
        </c:scaling>
        <c:delete val="1"/>
        <c:axPos val="b"/>
        <c:numFmt formatCode="ge" sourceLinked="1"/>
        <c:majorTickMark val="none"/>
        <c:minorTickMark val="none"/>
        <c:tickLblPos val="none"/>
        <c:crossAx val="385513008"/>
        <c:crosses val="autoZero"/>
        <c:auto val="1"/>
        <c:lblOffset val="100"/>
        <c:baseTimeUnit val="years"/>
      </c:dateAx>
      <c:valAx>
        <c:axId val="38551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0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2E-4823-A135-AC455A87418F}"/>
            </c:ext>
          </c:extLst>
        </c:ser>
        <c:dLbls>
          <c:showLegendKey val="0"/>
          <c:showVal val="0"/>
          <c:showCatName val="0"/>
          <c:showSerName val="0"/>
          <c:showPercent val="0"/>
          <c:showBubbleSize val="0"/>
        </c:dLbls>
        <c:gapWidth val="150"/>
        <c:axId val="385507912"/>
        <c:axId val="38549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2E-4823-A135-AC455A87418F}"/>
            </c:ext>
          </c:extLst>
        </c:ser>
        <c:dLbls>
          <c:showLegendKey val="0"/>
          <c:showVal val="0"/>
          <c:showCatName val="0"/>
          <c:showSerName val="0"/>
          <c:showPercent val="0"/>
          <c:showBubbleSize val="0"/>
        </c:dLbls>
        <c:marker val="1"/>
        <c:smooth val="0"/>
        <c:axId val="385507912"/>
        <c:axId val="385498896"/>
      </c:lineChart>
      <c:dateAx>
        <c:axId val="385507912"/>
        <c:scaling>
          <c:orientation val="minMax"/>
        </c:scaling>
        <c:delete val="1"/>
        <c:axPos val="b"/>
        <c:numFmt formatCode="ge" sourceLinked="1"/>
        <c:majorTickMark val="none"/>
        <c:minorTickMark val="none"/>
        <c:tickLblPos val="none"/>
        <c:crossAx val="385498896"/>
        <c:crosses val="autoZero"/>
        <c:auto val="1"/>
        <c:lblOffset val="100"/>
        <c:baseTimeUnit val="years"/>
      </c:dateAx>
      <c:valAx>
        <c:axId val="38549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07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9C-4CA0-A27F-1DD13E28D1FC}"/>
            </c:ext>
          </c:extLst>
        </c:ser>
        <c:dLbls>
          <c:showLegendKey val="0"/>
          <c:showVal val="0"/>
          <c:showCatName val="0"/>
          <c:showSerName val="0"/>
          <c:showPercent val="0"/>
          <c:showBubbleSize val="0"/>
        </c:dLbls>
        <c:gapWidth val="150"/>
        <c:axId val="385510656"/>
        <c:axId val="38549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9C-4CA0-A27F-1DD13E28D1FC}"/>
            </c:ext>
          </c:extLst>
        </c:ser>
        <c:dLbls>
          <c:showLegendKey val="0"/>
          <c:showVal val="0"/>
          <c:showCatName val="0"/>
          <c:showSerName val="0"/>
          <c:showPercent val="0"/>
          <c:showBubbleSize val="0"/>
        </c:dLbls>
        <c:marker val="1"/>
        <c:smooth val="0"/>
        <c:axId val="385510656"/>
        <c:axId val="385499680"/>
      </c:lineChart>
      <c:dateAx>
        <c:axId val="385510656"/>
        <c:scaling>
          <c:orientation val="minMax"/>
        </c:scaling>
        <c:delete val="1"/>
        <c:axPos val="b"/>
        <c:numFmt formatCode="ge" sourceLinked="1"/>
        <c:majorTickMark val="none"/>
        <c:minorTickMark val="none"/>
        <c:tickLblPos val="none"/>
        <c:crossAx val="385499680"/>
        <c:crosses val="autoZero"/>
        <c:auto val="1"/>
        <c:lblOffset val="100"/>
        <c:baseTimeUnit val="years"/>
      </c:dateAx>
      <c:valAx>
        <c:axId val="38549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1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F5-42AE-9556-08F2203F2BFB}"/>
            </c:ext>
          </c:extLst>
        </c:ser>
        <c:dLbls>
          <c:showLegendKey val="0"/>
          <c:showVal val="0"/>
          <c:showCatName val="0"/>
          <c:showSerName val="0"/>
          <c:showPercent val="0"/>
          <c:showBubbleSize val="0"/>
        </c:dLbls>
        <c:gapWidth val="150"/>
        <c:axId val="385509088"/>
        <c:axId val="38549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F5-42AE-9556-08F2203F2BFB}"/>
            </c:ext>
          </c:extLst>
        </c:ser>
        <c:dLbls>
          <c:showLegendKey val="0"/>
          <c:showVal val="0"/>
          <c:showCatName val="0"/>
          <c:showSerName val="0"/>
          <c:showPercent val="0"/>
          <c:showBubbleSize val="0"/>
        </c:dLbls>
        <c:marker val="1"/>
        <c:smooth val="0"/>
        <c:axId val="385509088"/>
        <c:axId val="385498112"/>
      </c:lineChart>
      <c:dateAx>
        <c:axId val="385509088"/>
        <c:scaling>
          <c:orientation val="minMax"/>
        </c:scaling>
        <c:delete val="1"/>
        <c:axPos val="b"/>
        <c:numFmt formatCode="ge" sourceLinked="1"/>
        <c:majorTickMark val="none"/>
        <c:minorTickMark val="none"/>
        <c:tickLblPos val="none"/>
        <c:crossAx val="385498112"/>
        <c:crosses val="autoZero"/>
        <c:auto val="1"/>
        <c:lblOffset val="100"/>
        <c:baseTimeUnit val="years"/>
      </c:dateAx>
      <c:valAx>
        <c:axId val="38549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0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DA-4178-986A-3A4E966732A9}"/>
            </c:ext>
          </c:extLst>
        </c:ser>
        <c:dLbls>
          <c:showLegendKey val="0"/>
          <c:showVal val="0"/>
          <c:showCatName val="0"/>
          <c:showSerName val="0"/>
          <c:showPercent val="0"/>
          <c:showBubbleSize val="0"/>
        </c:dLbls>
        <c:gapWidth val="150"/>
        <c:axId val="385500856"/>
        <c:axId val="385503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DA-4178-986A-3A4E966732A9}"/>
            </c:ext>
          </c:extLst>
        </c:ser>
        <c:dLbls>
          <c:showLegendKey val="0"/>
          <c:showVal val="0"/>
          <c:showCatName val="0"/>
          <c:showSerName val="0"/>
          <c:showPercent val="0"/>
          <c:showBubbleSize val="0"/>
        </c:dLbls>
        <c:marker val="1"/>
        <c:smooth val="0"/>
        <c:axId val="385500856"/>
        <c:axId val="385503992"/>
      </c:lineChart>
      <c:dateAx>
        <c:axId val="385500856"/>
        <c:scaling>
          <c:orientation val="minMax"/>
        </c:scaling>
        <c:delete val="1"/>
        <c:axPos val="b"/>
        <c:numFmt formatCode="ge" sourceLinked="1"/>
        <c:majorTickMark val="none"/>
        <c:minorTickMark val="none"/>
        <c:tickLblPos val="none"/>
        <c:crossAx val="385503992"/>
        <c:crosses val="autoZero"/>
        <c:auto val="1"/>
        <c:lblOffset val="100"/>
        <c:baseTimeUnit val="years"/>
      </c:dateAx>
      <c:valAx>
        <c:axId val="385503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0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1538.6</c:v>
                </c:pt>
                <c:pt idx="1">
                  <c:v>1526.98</c:v>
                </c:pt>
                <c:pt idx="2">
                  <c:v>1369.72</c:v>
                </c:pt>
                <c:pt idx="3">
                  <c:v>1228.7</c:v>
                </c:pt>
                <c:pt idx="4" formatCode="#,##0.00;&quot;△&quot;#,##0.00">
                  <c:v>0</c:v>
                </c:pt>
              </c:numCache>
            </c:numRef>
          </c:val>
          <c:extLst>
            <c:ext xmlns:c16="http://schemas.microsoft.com/office/drawing/2014/chart" uri="{C3380CC4-5D6E-409C-BE32-E72D297353CC}">
              <c16:uniqueId val="{00000000-B126-4A9D-8204-058DFFABF0B5}"/>
            </c:ext>
          </c:extLst>
        </c:ser>
        <c:dLbls>
          <c:showLegendKey val="0"/>
          <c:showVal val="0"/>
          <c:showCatName val="0"/>
          <c:showSerName val="0"/>
          <c:showPercent val="0"/>
          <c:showBubbleSize val="0"/>
        </c:dLbls>
        <c:gapWidth val="150"/>
        <c:axId val="385501640"/>
        <c:axId val="385508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c:ext xmlns:c16="http://schemas.microsoft.com/office/drawing/2014/chart" uri="{C3380CC4-5D6E-409C-BE32-E72D297353CC}">
              <c16:uniqueId val="{00000001-B126-4A9D-8204-058DFFABF0B5}"/>
            </c:ext>
          </c:extLst>
        </c:ser>
        <c:dLbls>
          <c:showLegendKey val="0"/>
          <c:showVal val="0"/>
          <c:showCatName val="0"/>
          <c:showSerName val="0"/>
          <c:showPercent val="0"/>
          <c:showBubbleSize val="0"/>
        </c:dLbls>
        <c:marker val="1"/>
        <c:smooth val="0"/>
        <c:axId val="385501640"/>
        <c:axId val="385508304"/>
      </c:lineChart>
      <c:dateAx>
        <c:axId val="385501640"/>
        <c:scaling>
          <c:orientation val="minMax"/>
        </c:scaling>
        <c:delete val="1"/>
        <c:axPos val="b"/>
        <c:numFmt formatCode="ge" sourceLinked="1"/>
        <c:majorTickMark val="none"/>
        <c:minorTickMark val="none"/>
        <c:tickLblPos val="none"/>
        <c:crossAx val="385508304"/>
        <c:crosses val="autoZero"/>
        <c:auto val="1"/>
        <c:lblOffset val="100"/>
        <c:baseTimeUnit val="years"/>
      </c:dateAx>
      <c:valAx>
        <c:axId val="38550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0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15.06</c:v>
                </c:pt>
                <c:pt idx="1">
                  <c:v>12.18</c:v>
                </c:pt>
                <c:pt idx="2">
                  <c:v>12.87</c:v>
                </c:pt>
                <c:pt idx="3">
                  <c:v>14.83</c:v>
                </c:pt>
                <c:pt idx="4">
                  <c:v>18.05</c:v>
                </c:pt>
              </c:numCache>
            </c:numRef>
          </c:val>
          <c:extLst>
            <c:ext xmlns:c16="http://schemas.microsoft.com/office/drawing/2014/chart" uri="{C3380CC4-5D6E-409C-BE32-E72D297353CC}">
              <c16:uniqueId val="{00000000-B1C7-4832-9A3C-7FB76DD1ADC4}"/>
            </c:ext>
          </c:extLst>
        </c:ser>
        <c:dLbls>
          <c:showLegendKey val="0"/>
          <c:showVal val="0"/>
          <c:showCatName val="0"/>
          <c:showSerName val="0"/>
          <c:showPercent val="0"/>
          <c:showBubbleSize val="0"/>
        </c:dLbls>
        <c:gapWidth val="150"/>
        <c:axId val="385511832"/>
        <c:axId val="38550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c:ext xmlns:c16="http://schemas.microsoft.com/office/drawing/2014/chart" uri="{C3380CC4-5D6E-409C-BE32-E72D297353CC}">
              <c16:uniqueId val="{00000001-B1C7-4832-9A3C-7FB76DD1ADC4}"/>
            </c:ext>
          </c:extLst>
        </c:ser>
        <c:dLbls>
          <c:showLegendKey val="0"/>
          <c:showVal val="0"/>
          <c:showCatName val="0"/>
          <c:showSerName val="0"/>
          <c:showPercent val="0"/>
          <c:showBubbleSize val="0"/>
        </c:dLbls>
        <c:marker val="1"/>
        <c:smooth val="0"/>
        <c:axId val="385511832"/>
        <c:axId val="385506736"/>
      </c:lineChart>
      <c:dateAx>
        <c:axId val="385511832"/>
        <c:scaling>
          <c:orientation val="minMax"/>
        </c:scaling>
        <c:delete val="1"/>
        <c:axPos val="b"/>
        <c:numFmt formatCode="ge" sourceLinked="1"/>
        <c:majorTickMark val="none"/>
        <c:minorTickMark val="none"/>
        <c:tickLblPos val="none"/>
        <c:crossAx val="385506736"/>
        <c:crosses val="autoZero"/>
        <c:auto val="1"/>
        <c:lblOffset val="100"/>
        <c:baseTimeUnit val="years"/>
      </c:dateAx>
      <c:valAx>
        <c:axId val="38550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11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1010.89</c:v>
                </c:pt>
                <c:pt idx="1">
                  <c:v>1361.45</c:v>
                </c:pt>
                <c:pt idx="2">
                  <c:v>1232.79</c:v>
                </c:pt>
                <c:pt idx="3">
                  <c:v>1118.53</c:v>
                </c:pt>
                <c:pt idx="4">
                  <c:v>913.05</c:v>
                </c:pt>
              </c:numCache>
            </c:numRef>
          </c:val>
          <c:extLst>
            <c:ext xmlns:c16="http://schemas.microsoft.com/office/drawing/2014/chart" uri="{C3380CC4-5D6E-409C-BE32-E72D297353CC}">
              <c16:uniqueId val="{00000000-6117-4241-90FD-6BB213F5DC0C}"/>
            </c:ext>
          </c:extLst>
        </c:ser>
        <c:dLbls>
          <c:showLegendKey val="0"/>
          <c:showVal val="0"/>
          <c:showCatName val="0"/>
          <c:showSerName val="0"/>
          <c:showPercent val="0"/>
          <c:showBubbleSize val="0"/>
        </c:dLbls>
        <c:gapWidth val="150"/>
        <c:axId val="385503600"/>
        <c:axId val="385503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c:ext xmlns:c16="http://schemas.microsoft.com/office/drawing/2014/chart" uri="{C3380CC4-5D6E-409C-BE32-E72D297353CC}">
              <c16:uniqueId val="{00000001-6117-4241-90FD-6BB213F5DC0C}"/>
            </c:ext>
          </c:extLst>
        </c:ser>
        <c:dLbls>
          <c:showLegendKey val="0"/>
          <c:showVal val="0"/>
          <c:showCatName val="0"/>
          <c:showSerName val="0"/>
          <c:showPercent val="0"/>
          <c:showBubbleSize val="0"/>
        </c:dLbls>
        <c:marker val="1"/>
        <c:smooth val="0"/>
        <c:axId val="385503600"/>
        <c:axId val="385503208"/>
      </c:lineChart>
      <c:dateAx>
        <c:axId val="385503600"/>
        <c:scaling>
          <c:orientation val="minMax"/>
        </c:scaling>
        <c:delete val="1"/>
        <c:axPos val="b"/>
        <c:numFmt formatCode="ge" sourceLinked="1"/>
        <c:majorTickMark val="none"/>
        <c:minorTickMark val="none"/>
        <c:tickLblPos val="none"/>
        <c:crossAx val="385503208"/>
        <c:crosses val="autoZero"/>
        <c:auto val="1"/>
        <c:lblOffset val="100"/>
        <c:baseTimeUnit val="years"/>
      </c:dateAx>
      <c:valAx>
        <c:axId val="38550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0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今治市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6">
        <f>データ!S6</f>
        <v>161861</v>
      </c>
      <c r="AM8" s="66"/>
      <c r="AN8" s="66"/>
      <c r="AO8" s="66"/>
      <c r="AP8" s="66"/>
      <c r="AQ8" s="66"/>
      <c r="AR8" s="66"/>
      <c r="AS8" s="66"/>
      <c r="AT8" s="65">
        <f>データ!T6</f>
        <v>419.14</v>
      </c>
      <c r="AU8" s="65"/>
      <c r="AV8" s="65"/>
      <c r="AW8" s="65"/>
      <c r="AX8" s="65"/>
      <c r="AY8" s="65"/>
      <c r="AZ8" s="65"/>
      <c r="BA8" s="65"/>
      <c r="BB8" s="65">
        <f>データ!U6</f>
        <v>386.17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0.03</v>
      </c>
      <c r="Q10" s="65"/>
      <c r="R10" s="65"/>
      <c r="S10" s="65"/>
      <c r="T10" s="65"/>
      <c r="U10" s="65"/>
      <c r="V10" s="65"/>
      <c r="W10" s="65">
        <f>データ!Q6</f>
        <v>100</v>
      </c>
      <c r="X10" s="65"/>
      <c r="Y10" s="65"/>
      <c r="Z10" s="65"/>
      <c r="AA10" s="65"/>
      <c r="AB10" s="65"/>
      <c r="AC10" s="65"/>
      <c r="AD10" s="66">
        <f>データ!R6</f>
        <v>2741</v>
      </c>
      <c r="AE10" s="66"/>
      <c r="AF10" s="66"/>
      <c r="AG10" s="66"/>
      <c r="AH10" s="66"/>
      <c r="AI10" s="66"/>
      <c r="AJ10" s="66"/>
      <c r="AK10" s="2"/>
      <c r="AL10" s="66">
        <f>データ!V6</f>
        <v>55</v>
      </c>
      <c r="AM10" s="66"/>
      <c r="AN10" s="66"/>
      <c r="AO10" s="66"/>
      <c r="AP10" s="66"/>
      <c r="AQ10" s="66"/>
      <c r="AR10" s="66"/>
      <c r="AS10" s="66"/>
      <c r="AT10" s="65">
        <f>データ!W6</f>
        <v>0.02</v>
      </c>
      <c r="AU10" s="65"/>
      <c r="AV10" s="65"/>
      <c r="AW10" s="65"/>
      <c r="AX10" s="65"/>
      <c r="AY10" s="65"/>
      <c r="AZ10" s="65"/>
      <c r="BA10" s="65"/>
      <c r="BB10" s="65">
        <f>データ!X6</f>
        <v>2750</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57</v>
      </c>
      <c r="O86" s="25" t="str">
        <f>データ!EO6</f>
        <v>【-】</v>
      </c>
    </row>
  </sheetData>
  <sheetProtection algorithmName="SHA-512" hashValue="4Q/aHjWZGm3uyt6vdbQdXrWoEFxBBN2LCQ+xvsZzinixG6lHX4O4AS5/AaCUZS64QB2tqhsdYvSeEg91db1ExQ==" saltValue="mOTaTTmRUiH4E1GIoRocJ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382027</v>
      </c>
      <c r="D6" s="32">
        <f t="shared" si="3"/>
        <v>47</v>
      </c>
      <c r="E6" s="32">
        <f t="shared" si="3"/>
        <v>18</v>
      </c>
      <c r="F6" s="32">
        <f t="shared" si="3"/>
        <v>0</v>
      </c>
      <c r="G6" s="32">
        <f t="shared" si="3"/>
        <v>0</v>
      </c>
      <c r="H6" s="32" t="str">
        <f t="shared" si="3"/>
        <v>愛媛県　今治市</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0.03</v>
      </c>
      <c r="Q6" s="33">
        <f t="shared" si="3"/>
        <v>100</v>
      </c>
      <c r="R6" s="33">
        <f t="shared" si="3"/>
        <v>2741</v>
      </c>
      <c r="S6" s="33">
        <f t="shared" si="3"/>
        <v>161861</v>
      </c>
      <c r="T6" s="33">
        <f t="shared" si="3"/>
        <v>419.14</v>
      </c>
      <c r="U6" s="33">
        <f t="shared" si="3"/>
        <v>386.17</v>
      </c>
      <c r="V6" s="33">
        <f t="shared" si="3"/>
        <v>55</v>
      </c>
      <c r="W6" s="33">
        <f t="shared" si="3"/>
        <v>0.02</v>
      </c>
      <c r="X6" s="33">
        <f t="shared" si="3"/>
        <v>2750</v>
      </c>
      <c r="Y6" s="34">
        <f>IF(Y7="",NA(),Y7)</f>
        <v>63.76</v>
      </c>
      <c r="Z6" s="34">
        <f t="shared" ref="Z6:AH6" si="4">IF(Z7="",NA(),Z7)</f>
        <v>66.59</v>
      </c>
      <c r="AA6" s="34">
        <f t="shared" si="4"/>
        <v>64.819999999999993</v>
      </c>
      <c r="AB6" s="34">
        <f t="shared" si="4"/>
        <v>66.44</v>
      </c>
      <c r="AC6" s="34">
        <f t="shared" si="4"/>
        <v>61.96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1538.6</v>
      </c>
      <c r="BG6" s="34">
        <f t="shared" ref="BG6:BO6" si="7">IF(BG7="",NA(),BG7)</f>
        <v>1526.98</v>
      </c>
      <c r="BH6" s="34">
        <f t="shared" si="7"/>
        <v>1369.72</v>
      </c>
      <c r="BI6" s="34">
        <f t="shared" si="7"/>
        <v>1228.7</v>
      </c>
      <c r="BJ6" s="33">
        <f t="shared" si="7"/>
        <v>0</v>
      </c>
      <c r="BK6" s="34">
        <f t="shared" si="7"/>
        <v>446.63</v>
      </c>
      <c r="BL6" s="34">
        <f t="shared" si="7"/>
        <v>416.91</v>
      </c>
      <c r="BM6" s="34">
        <f t="shared" si="7"/>
        <v>392.19</v>
      </c>
      <c r="BN6" s="34">
        <f t="shared" si="7"/>
        <v>413.5</v>
      </c>
      <c r="BO6" s="34">
        <f t="shared" si="7"/>
        <v>407.42</v>
      </c>
      <c r="BP6" s="33" t="str">
        <f>IF(BP7="","",IF(BP7="-","【-】","【"&amp;SUBSTITUTE(TEXT(BP7,"#,##0.00"),"-","△")&amp;"】"))</f>
        <v>【329.28】</v>
      </c>
      <c r="BQ6" s="34">
        <f>IF(BQ7="",NA(),BQ7)</f>
        <v>15.06</v>
      </c>
      <c r="BR6" s="34">
        <f t="shared" ref="BR6:BZ6" si="8">IF(BR7="",NA(),BR7)</f>
        <v>12.18</v>
      </c>
      <c r="BS6" s="34">
        <f t="shared" si="8"/>
        <v>12.87</v>
      </c>
      <c r="BT6" s="34">
        <f t="shared" si="8"/>
        <v>14.83</v>
      </c>
      <c r="BU6" s="34">
        <f t="shared" si="8"/>
        <v>18.05</v>
      </c>
      <c r="BV6" s="34">
        <f t="shared" si="8"/>
        <v>58.53</v>
      </c>
      <c r="BW6" s="34">
        <f t="shared" si="8"/>
        <v>57.93</v>
      </c>
      <c r="BX6" s="34">
        <f t="shared" si="8"/>
        <v>57.03</v>
      </c>
      <c r="BY6" s="34">
        <f t="shared" si="8"/>
        <v>55.84</v>
      </c>
      <c r="BZ6" s="34">
        <f t="shared" si="8"/>
        <v>57.08</v>
      </c>
      <c r="CA6" s="33" t="str">
        <f>IF(CA7="","",IF(CA7="-","【-】","【"&amp;SUBSTITUTE(TEXT(CA7,"#,##0.00"),"-","△")&amp;"】"))</f>
        <v>【60.55】</v>
      </c>
      <c r="CB6" s="34">
        <f>IF(CB7="",NA(),CB7)</f>
        <v>1010.89</v>
      </c>
      <c r="CC6" s="34">
        <f t="shared" ref="CC6:CK6" si="9">IF(CC7="",NA(),CC7)</f>
        <v>1361.45</v>
      </c>
      <c r="CD6" s="34">
        <f t="shared" si="9"/>
        <v>1232.79</v>
      </c>
      <c r="CE6" s="34">
        <f t="shared" si="9"/>
        <v>1118.53</v>
      </c>
      <c r="CF6" s="34">
        <f t="shared" si="9"/>
        <v>913.05</v>
      </c>
      <c r="CG6" s="34">
        <f t="shared" si="9"/>
        <v>266.57</v>
      </c>
      <c r="CH6" s="34">
        <f t="shared" si="9"/>
        <v>276.93</v>
      </c>
      <c r="CI6" s="34">
        <f t="shared" si="9"/>
        <v>283.73</v>
      </c>
      <c r="CJ6" s="34">
        <f t="shared" si="9"/>
        <v>287.57</v>
      </c>
      <c r="CK6" s="34">
        <f t="shared" si="9"/>
        <v>286.86</v>
      </c>
      <c r="CL6" s="33" t="str">
        <f>IF(CL7="","",IF(CL7="-","【-】","【"&amp;SUBSTITUTE(TEXT(CL7,"#,##0.00"),"-","△")&amp;"】"))</f>
        <v>【269.12】</v>
      </c>
      <c r="CM6" s="34">
        <f>IF(CM7="",NA(),CM7)</f>
        <v>22.81</v>
      </c>
      <c r="CN6" s="34">
        <f t="shared" ref="CN6:CV6" si="10">IF(CN7="",NA(),CN7)</f>
        <v>19.64</v>
      </c>
      <c r="CO6" s="34">
        <f t="shared" si="10"/>
        <v>21.43</v>
      </c>
      <c r="CP6" s="34">
        <f t="shared" si="10"/>
        <v>19.64</v>
      </c>
      <c r="CQ6" s="34">
        <f t="shared" si="10"/>
        <v>19.64</v>
      </c>
      <c r="CR6" s="34">
        <f t="shared" si="10"/>
        <v>58.06</v>
      </c>
      <c r="CS6" s="34">
        <f t="shared" si="10"/>
        <v>59.08</v>
      </c>
      <c r="CT6" s="34">
        <f t="shared" si="10"/>
        <v>58.25</v>
      </c>
      <c r="CU6" s="34">
        <f t="shared" si="10"/>
        <v>61.55</v>
      </c>
      <c r="CV6" s="34">
        <f t="shared" si="10"/>
        <v>57.22</v>
      </c>
      <c r="CW6" s="33" t="str">
        <f>IF(CW7="","",IF(CW7="-","【-】","【"&amp;SUBSTITUTE(TEXT(CW7,"#,##0.00"),"-","△")&amp;"】"))</f>
        <v>【59.35】</v>
      </c>
      <c r="CX6" s="34">
        <f>IF(CX7="",NA(),CX7)</f>
        <v>96.83</v>
      </c>
      <c r="CY6" s="34">
        <f t="shared" ref="CY6:DG6" si="11">IF(CY7="",NA(),CY7)</f>
        <v>93.65</v>
      </c>
      <c r="CZ6" s="34">
        <f t="shared" si="11"/>
        <v>92.54</v>
      </c>
      <c r="DA6" s="34">
        <f t="shared" si="11"/>
        <v>98.31</v>
      </c>
      <c r="DB6" s="34">
        <f t="shared" si="11"/>
        <v>98.18</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382027</v>
      </c>
      <c r="D7" s="36">
        <v>47</v>
      </c>
      <c r="E7" s="36">
        <v>18</v>
      </c>
      <c r="F7" s="36">
        <v>0</v>
      </c>
      <c r="G7" s="36">
        <v>0</v>
      </c>
      <c r="H7" s="36" t="s">
        <v>111</v>
      </c>
      <c r="I7" s="36" t="s">
        <v>112</v>
      </c>
      <c r="J7" s="36" t="s">
        <v>113</v>
      </c>
      <c r="K7" s="36" t="s">
        <v>114</v>
      </c>
      <c r="L7" s="36" t="s">
        <v>115</v>
      </c>
      <c r="M7" s="36" t="s">
        <v>116</v>
      </c>
      <c r="N7" s="37" t="s">
        <v>117</v>
      </c>
      <c r="O7" s="37" t="s">
        <v>118</v>
      </c>
      <c r="P7" s="37">
        <v>0.03</v>
      </c>
      <c r="Q7" s="37">
        <v>100</v>
      </c>
      <c r="R7" s="37">
        <v>2741</v>
      </c>
      <c r="S7" s="37">
        <v>161861</v>
      </c>
      <c r="T7" s="37">
        <v>419.14</v>
      </c>
      <c r="U7" s="37">
        <v>386.17</v>
      </c>
      <c r="V7" s="37">
        <v>55</v>
      </c>
      <c r="W7" s="37">
        <v>0.02</v>
      </c>
      <c r="X7" s="37">
        <v>2750</v>
      </c>
      <c r="Y7" s="37">
        <v>63.76</v>
      </c>
      <c r="Z7" s="37">
        <v>66.59</v>
      </c>
      <c r="AA7" s="37">
        <v>64.819999999999993</v>
      </c>
      <c r="AB7" s="37">
        <v>66.44</v>
      </c>
      <c r="AC7" s="37">
        <v>61.96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1538.6</v>
      </c>
      <c r="BG7" s="37">
        <v>1526.98</v>
      </c>
      <c r="BH7" s="37">
        <v>1369.72</v>
      </c>
      <c r="BI7" s="37">
        <v>1228.7</v>
      </c>
      <c r="BJ7" s="37">
        <v>0</v>
      </c>
      <c r="BK7" s="37">
        <v>446.63</v>
      </c>
      <c r="BL7" s="37">
        <v>416.91</v>
      </c>
      <c r="BM7" s="37">
        <v>392.19</v>
      </c>
      <c r="BN7" s="37">
        <v>413.5</v>
      </c>
      <c r="BO7" s="37">
        <v>407.42</v>
      </c>
      <c r="BP7" s="37">
        <v>329.28</v>
      </c>
      <c r="BQ7" s="37">
        <v>15.06</v>
      </c>
      <c r="BR7" s="37">
        <v>12.18</v>
      </c>
      <c r="BS7" s="37">
        <v>12.87</v>
      </c>
      <c r="BT7" s="37">
        <v>14.83</v>
      </c>
      <c r="BU7" s="37">
        <v>18.05</v>
      </c>
      <c r="BV7" s="37">
        <v>58.53</v>
      </c>
      <c r="BW7" s="37">
        <v>57.93</v>
      </c>
      <c r="BX7" s="37">
        <v>57.03</v>
      </c>
      <c r="BY7" s="37">
        <v>55.84</v>
      </c>
      <c r="BZ7" s="37">
        <v>57.08</v>
      </c>
      <c r="CA7" s="37">
        <v>60.55</v>
      </c>
      <c r="CB7" s="37">
        <v>1010.89</v>
      </c>
      <c r="CC7" s="37">
        <v>1361.45</v>
      </c>
      <c r="CD7" s="37">
        <v>1232.79</v>
      </c>
      <c r="CE7" s="37">
        <v>1118.53</v>
      </c>
      <c r="CF7" s="37">
        <v>913.05</v>
      </c>
      <c r="CG7" s="37">
        <v>266.57</v>
      </c>
      <c r="CH7" s="37">
        <v>276.93</v>
      </c>
      <c r="CI7" s="37">
        <v>283.73</v>
      </c>
      <c r="CJ7" s="37">
        <v>287.57</v>
      </c>
      <c r="CK7" s="37">
        <v>286.86</v>
      </c>
      <c r="CL7" s="37">
        <v>269.12</v>
      </c>
      <c r="CM7" s="37">
        <v>22.81</v>
      </c>
      <c r="CN7" s="37">
        <v>19.64</v>
      </c>
      <c r="CO7" s="37">
        <v>21.43</v>
      </c>
      <c r="CP7" s="37">
        <v>19.64</v>
      </c>
      <c r="CQ7" s="37">
        <v>19.64</v>
      </c>
      <c r="CR7" s="37">
        <v>58.06</v>
      </c>
      <c r="CS7" s="37">
        <v>59.08</v>
      </c>
      <c r="CT7" s="37">
        <v>58.25</v>
      </c>
      <c r="CU7" s="37">
        <v>61.55</v>
      </c>
      <c r="CV7" s="37">
        <v>57.22</v>
      </c>
      <c r="CW7" s="37">
        <v>59.35</v>
      </c>
      <c r="CX7" s="37">
        <v>96.83</v>
      </c>
      <c r="CY7" s="37">
        <v>93.65</v>
      </c>
      <c r="CZ7" s="37">
        <v>92.54</v>
      </c>
      <c r="DA7" s="37">
        <v>98.31</v>
      </c>
      <c r="DB7" s="37">
        <v>98.18</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117</v>
      </c>
      <c r="EF7" s="37" t="s">
        <v>117</v>
      </c>
      <c r="EG7" s="37" t="s">
        <v>117</v>
      </c>
      <c r="EH7" s="37" t="s">
        <v>117</v>
      </c>
      <c r="EI7" s="37" t="s">
        <v>117</v>
      </c>
      <c r="EJ7" s="37" t="s">
        <v>117</v>
      </c>
      <c r="EK7" s="37" t="s">
        <v>117</v>
      </c>
      <c r="EL7" s="37" t="s">
        <v>117</v>
      </c>
      <c r="EM7" s="37" t="s">
        <v>117</v>
      </c>
      <c r="EN7" s="37" t="s">
        <v>117</v>
      </c>
      <c r="EO7" s="37" t="s">
        <v>117</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2019-01-27T23:16:48Z</cp:lastPrinted>
  <dcterms:created xsi:type="dcterms:W3CDTF">2018-12-03T09:41:07Z</dcterms:created>
  <dcterms:modified xsi:type="dcterms:W3CDTF">2019-03-01T01:52:58Z</dcterms:modified>
  <cp:category/>
</cp:coreProperties>
</file>