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gyomu.local\財政課\財政課\zaiseika\■決算係\03経営比較分析表・財政状況資料集\H29年度\02_経営比較分析表\20190117_【02 今治市】（照会）公営企業に係る経営比較分析表（平成29年度決算）の分析等について\公表用\"/>
    </mc:Choice>
  </mc:AlternateContent>
  <workbookProtection workbookAlgorithmName="SHA-512" workbookHashValue="QCb+Il3D0ejiUCc8INMujj2l7CzHA9Vm8RJf3fgM7YB1vOV4dudEJS1p0GeGDo6C3b2HBW/gvCB6s8ocHZvygw==" workbookSaltValue="DBEB/KS7827KFr3CyyNDK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W10" i="4"/>
  <c r="I10" i="4"/>
  <c r="BB8" i="4"/>
  <c r="AL8" i="4"/>
  <c r="P8" i="4"/>
  <c r="C10" i="5" l="1"/>
  <c r="D10" i="5"/>
  <c r="E10" i="5"/>
  <c r="B10" i="5"/>
</calcChain>
</file>

<file path=xl/sharedStrings.xml><?xml version="1.0" encoding="utf-8"?>
<sst xmlns="http://schemas.openxmlformats.org/spreadsheetml/2006/main" count="251" uniqueCount="126">
  <si>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</si>
  <si>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</si>
  <si>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</si>
  <si>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</si>
  <si>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</si>
  <si>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</si>
  <si>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</si>
  <si>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</si>
  <si>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</si>
  <si>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</si>
  <si>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</si>
  <si>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</si>
  <si>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</si>
  <si>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</si>
  <si>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</si>
  <si>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</si>
  <si>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</si>
  <si>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</si>
  <si>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</si>
  <si>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</si>
  <si>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</si>
  <si>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</si>
  <si>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</si>
  <si>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</si>
  <si>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</si>
  <si>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</si>
  <si>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</si>
  <si>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</si>
  <si>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</si>
  <si>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</si>
  <si>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</si>
  <si>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</si>
  <si>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</si>
  <si>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</si>
  <si>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</si>
  <si>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</si>
  <si>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</si>
  <si>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</si>
  <si>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</si>
  <si>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</si>
  <si>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</si>
  <si>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</si>
  <si>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</si>
  <si>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</si>
  <si>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</si>
  <si>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</si>
  <si>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</si>
  <si>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</si>
  <si>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</si>
  <si>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</si>
  <si>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</si>
  <si>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</si>
  <si>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</si>
  <si>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</si>
  <si>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</si>
  <si>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</si>
  <si>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</si>
  <si>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</si>
  <si>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</si>
  <si>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</si>
  <si>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</si>
  <si>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</si>
  <si>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</si>
  <si>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</si>
  <si>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</si>
  <si>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</si>
  <si>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</si>
  <si>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</si>
  <si>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</si>
  <si>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</si>
  <si>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</si>
  <si>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</si>
  <si>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</si>
  <si>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</si>
  <si>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</si>
  <si>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</si>
  <si>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</si>
  <si>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</si>
  <si>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</si>
  <si>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</si>
  <si>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</si>
  <si>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</si>
  <si>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</si>
  <si>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</si>
  <si>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</si>
  <si>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</si>
  <si>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</si>
  <si>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</si>
  <si>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</si>
  <si>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</si>
  <si>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</si>
  <si>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</si>
  <si>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</si>
  <si>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</si>
  <si>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</si>
  <si>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</si>
  <si>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</si>
  <si>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</si>
  <si>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</si>
  <si>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</si>
  <si>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</si>
  <si>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</si>
  <si>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</si>
  <si>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</si>
  <si>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</si>
  <si>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</si>
  <si>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</si>
  <si>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</si>
  <si>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</si>
  <si>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</si>
  <si>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</si>
  <si>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</si>
  <si>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</si>
  <si>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</si>
  <si>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</si>
  <si>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</si>
  <si>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</si>
  <si>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</si>
  <si>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</si>
  <si>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</si>
  <si>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</si>
  <si>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</si>
  <si>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</si>
  <si>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整備事業は完成しており、大規模な改修等も行っていないが、整備地区が島嶼部の小集落を中心とした過疎地域であるため、特に人口減少の影響を大きく受けている。
　④企業債残高対事業規模比率がH29年度決算からゼロとなったが、これは、分流式下水道に要する経費の適正化を行ったため、資本費のうち、使用料で賄うべき汚水処理費が、基準繰入の対象である分流式下水道等に要する経費に振り替わったためである。なお、新規の建設事業を行っていないため、企業債の償還は、11年後の2028年度で終了する見込みである。
　また、⑤の経費回収率については、公共下水道事業の料金体系に準じた料金設定にしているものの、汚水処理原価が高いため、類似団体平均値と比べて低くなっている。
　人口減少や節水機器の普及、社会情勢の変化による上水道使用量の減少等により施設利用率は、類似団体平均値と比べて低くなっており、水洗化率についても、類似団体平均値と比べて低くなっている。</t>
    <rPh sb="197" eb="199">
      <t>シンキ</t>
    </rPh>
    <rPh sb="200" eb="202">
      <t>ケンセツ</t>
    </rPh>
    <rPh sb="202" eb="204">
      <t>ジギョウ</t>
    </rPh>
    <rPh sb="205" eb="206">
      <t>オコナ</t>
    </rPh>
    <rPh sb="214" eb="216">
      <t>キギョウ</t>
    </rPh>
    <rPh sb="216" eb="217">
      <t>サイ</t>
    </rPh>
    <rPh sb="218" eb="220">
      <t>ショウカン</t>
    </rPh>
    <rPh sb="224" eb="226">
      <t>ネンゴ</t>
    </rPh>
    <rPh sb="231" eb="233">
      <t>ネンド</t>
    </rPh>
    <rPh sb="234" eb="236">
      <t>シュウリョウ</t>
    </rPh>
    <rPh sb="238" eb="240">
      <t>ミコ</t>
    </rPh>
    <phoneticPr fontId="4"/>
  </si>
  <si>
    <t>供用開始から約20年が経過し、ブロアの故障等があるが、修繕や取替で対応している。浄化槽本体の耐用年数は30年以上であり、50年程度の使用実績があるため、当面の間、大きな更新経費等は見込んでいない。</t>
    <rPh sb="40" eb="43">
      <t>ジョウカソウ</t>
    </rPh>
    <rPh sb="43" eb="45">
      <t>ホンタイ</t>
    </rPh>
    <rPh sb="46" eb="48">
      <t>タイヨウ</t>
    </rPh>
    <rPh sb="48" eb="50">
      <t>ネンスウ</t>
    </rPh>
    <rPh sb="53" eb="56">
      <t>ネンイジョウ</t>
    </rPh>
    <rPh sb="66" eb="68">
      <t>シヨウ</t>
    </rPh>
    <rPh sb="68" eb="70">
      <t>ジッセキ</t>
    </rPh>
    <rPh sb="76" eb="78">
      <t>トウメン</t>
    </rPh>
    <rPh sb="79" eb="80">
      <t>アイダ</t>
    </rPh>
    <rPh sb="81" eb="82">
      <t>オオ</t>
    </rPh>
    <rPh sb="84" eb="86">
      <t>コウシン</t>
    </rPh>
    <rPh sb="86" eb="88">
      <t>ケイヒ</t>
    </rPh>
    <rPh sb="88" eb="89">
      <t>トウ</t>
    </rPh>
    <rPh sb="90" eb="92">
      <t>ミコ</t>
    </rPh>
    <phoneticPr fontId="4"/>
  </si>
  <si>
    <t>　整備事業は完了しているため、地方債償還金については逓減することから、汚水処理費用についても逓減していくと考えている。
　また、資産の老朽化や人口減少等に伴う料金収入の減少に対応するため、平成28年度に策定した経営戦略に沿って、経営基盤強化と財政マネジメントの向上に努めてまいりたい。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</si>
</sst>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ED-4C99-8C81-A438F53F398B}"/>
            </c:ext>
          </c:extLst>
        </c:ser>
        <c:dLbls>
          <c:showLegendKey val="0"/>
          <c:showVal val="0"/>
          <c:showCatName val="0"/>
          <c:showSerName val="0"/>
          <c:showPercent val="0"/>
          <c:showBubbleSize val="0"/>
        </c:dLbls>
        <c:gapWidth val="150"/>
        <c:axId val="408230608"/>
        <c:axId val="408230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3ED-4C99-8C81-A438F53F398B}"/>
            </c:ext>
          </c:extLst>
        </c:ser>
        <c:dLbls>
          <c:showLegendKey val="0"/>
          <c:showVal val="0"/>
          <c:showCatName val="0"/>
          <c:showSerName val="0"/>
          <c:showPercent val="0"/>
          <c:showBubbleSize val="0"/>
        </c:dLbls>
        <c:marker val="1"/>
        <c:smooth val="0"/>
        <c:axId val="408230608"/>
        <c:axId val="408230216"/>
      </c:lineChart>
      <c:dateAx>
        <c:axId val="408230608"/>
        <c:scaling>
          <c:orientation val="minMax"/>
        </c:scaling>
        <c:delete val="1"/>
        <c:axPos val="b"/>
        <c:numFmt formatCode="ge" sourceLinked="1"/>
        <c:majorTickMark val="none"/>
        <c:minorTickMark val="none"/>
        <c:tickLblPos val="none"/>
        <c:crossAx val="408230216"/>
        <c:crosses val="autoZero"/>
        <c:auto val="1"/>
        <c:lblOffset val="100"/>
        <c:baseTimeUnit val="years"/>
      </c:dateAx>
      <c:valAx>
        <c:axId val="408230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23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22.81</c:v>
                </c:pt>
                <c:pt idx="1">
                  <c:v>22.81</c:v>
                </c:pt>
                <c:pt idx="2">
                  <c:v>22.81</c:v>
                </c:pt>
                <c:pt idx="3">
                  <c:v>22.81</c:v>
                </c:pt>
                <c:pt idx="4">
                  <c:v>21.05</c:v>
                </c:pt>
              </c:numCache>
            </c:numRef>
          </c:val>
          <c:extLst>
            <c:ext xmlns:c16="http://schemas.microsoft.com/office/drawing/2014/chart" uri="{C3380CC4-5D6E-409C-BE32-E72D297353CC}">
              <c16:uniqueId val="{00000000-E372-4716-ADE0-005ACF37060E}"/>
            </c:ext>
          </c:extLst>
        </c:ser>
        <c:dLbls>
          <c:showLegendKey val="0"/>
          <c:showVal val="0"/>
          <c:showCatName val="0"/>
          <c:showSerName val="0"/>
          <c:showPercent val="0"/>
          <c:showBubbleSize val="0"/>
        </c:dLbls>
        <c:gapWidth val="150"/>
        <c:axId val="412665728"/>
        <c:axId val="412662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48.69</c:v>
                </c:pt>
                <c:pt idx="1">
                  <c:v>52.52</c:v>
                </c:pt>
                <c:pt idx="2">
                  <c:v>54.14</c:v>
                </c:pt>
                <c:pt idx="3">
                  <c:v>132.99</c:v>
                </c:pt>
                <c:pt idx="4">
                  <c:v>51.71</c:v>
                </c:pt>
              </c:numCache>
            </c:numRef>
          </c:val>
          <c:smooth val="0"/>
          <c:extLst>
            <c:ext xmlns:c16="http://schemas.microsoft.com/office/drawing/2014/chart" uri="{C3380CC4-5D6E-409C-BE32-E72D297353CC}">
              <c16:uniqueId val="{00000001-E372-4716-ADE0-005ACF37060E}"/>
            </c:ext>
          </c:extLst>
        </c:ser>
        <c:dLbls>
          <c:showLegendKey val="0"/>
          <c:showVal val="0"/>
          <c:showCatName val="0"/>
          <c:showSerName val="0"/>
          <c:showPercent val="0"/>
          <c:showBubbleSize val="0"/>
        </c:dLbls>
        <c:marker val="1"/>
        <c:smooth val="0"/>
        <c:axId val="412665728"/>
        <c:axId val="412662984"/>
      </c:lineChart>
      <c:dateAx>
        <c:axId val="412665728"/>
        <c:scaling>
          <c:orientation val="minMax"/>
        </c:scaling>
        <c:delete val="1"/>
        <c:axPos val="b"/>
        <c:numFmt formatCode="ge" sourceLinked="1"/>
        <c:majorTickMark val="none"/>
        <c:minorTickMark val="none"/>
        <c:tickLblPos val="none"/>
        <c:crossAx val="412662984"/>
        <c:crosses val="autoZero"/>
        <c:auto val="1"/>
        <c:lblOffset val="100"/>
        <c:baseTimeUnit val="years"/>
      </c:dateAx>
      <c:valAx>
        <c:axId val="41266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66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75</c:v>
                </c:pt>
                <c:pt idx="1">
                  <c:v>86.75</c:v>
                </c:pt>
                <c:pt idx="2">
                  <c:v>82.67</c:v>
                </c:pt>
                <c:pt idx="3">
                  <c:v>82.19</c:v>
                </c:pt>
                <c:pt idx="4">
                  <c:v>82.35</c:v>
                </c:pt>
              </c:numCache>
            </c:numRef>
          </c:val>
          <c:extLst>
            <c:ext xmlns:c16="http://schemas.microsoft.com/office/drawing/2014/chart" uri="{C3380CC4-5D6E-409C-BE32-E72D297353CC}">
              <c16:uniqueId val="{00000000-CB85-477C-92F9-7FD055D2E95C}"/>
            </c:ext>
          </c:extLst>
        </c:ser>
        <c:dLbls>
          <c:showLegendKey val="0"/>
          <c:showVal val="0"/>
          <c:showCatName val="0"/>
          <c:showSerName val="0"/>
          <c:showPercent val="0"/>
          <c:showBubbleSize val="0"/>
        </c:dLbls>
        <c:gapWidth val="150"/>
        <c:axId val="295686952"/>
        <c:axId val="407041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87.42</c:v>
                </c:pt>
                <c:pt idx="1">
                  <c:v>84.94</c:v>
                </c:pt>
                <c:pt idx="2">
                  <c:v>84.69</c:v>
                </c:pt>
                <c:pt idx="3">
                  <c:v>82.94</c:v>
                </c:pt>
                <c:pt idx="4">
                  <c:v>82.91</c:v>
                </c:pt>
              </c:numCache>
            </c:numRef>
          </c:val>
          <c:smooth val="0"/>
          <c:extLst>
            <c:ext xmlns:c16="http://schemas.microsoft.com/office/drawing/2014/chart" uri="{C3380CC4-5D6E-409C-BE32-E72D297353CC}">
              <c16:uniqueId val="{00000001-CB85-477C-92F9-7FD055D2E95C}"/>
            </c:ext>
          </c:extLst>
        </c:ser>
        <c:dLbls>
          <c:showLegendKey val="0"/>
          <c:showVal val="0"/>
          <c:showCatName val="0"/>
          <c:showSerName val="0"/>
          <c:showPercent val="0"/>
          <c:showBubbleSize val="0"/>
        </c:dLbls>
        <c:marker val="1"/>
        <c:smooth val="0"/>
        <c:axId val="295686952"/>
        <c:axId val="407041736"/>
      </c:lineChart>
      <c:dateAx>
        <c:axId val="295686952"/>
        <c:scaling>
          <c:orientation val="minMax"/>
        </c:scaling>
        <c:delete val="1"/>
        <c:axPos val="b"/>
        <c:numFmt formatCode="ge" sourceLinked="1"/>
        <c:majorTickMark val="none"/>
        <c:minorTickMark val="none"/>
        <c:tickLblPos val="none"/>
        <c:crossAx val="407041736"/>
        <c:crosses val="autoZero"/>
        <c:auto val="1"/>
        <c:lblOffset val="100"/>
        <c:baseTimeUnit val="years"/>
      </c:dateAx>
      <c:valAx>
        <c:axId val="407041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686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68.09</c:v>
                </c:pt>
                <c:pt idx="1">
                  <c:v>68.650000000000006</c:v>
                </c:pt>
                <c:pt idx="2">
                  <c:v>67.680000000000007</c:v>
                </c:pt>
                <c:pt idx="3">
                  <c:v>66.849999999999994</c:v>
                </c:pt>
                <c:pt idx="4">
                  <c:v>66.3</c:v>
                </c:pt>
              </c:numCache>
            </c:numRef>
          </c:val>
          <c:extLst>
            <c:ext xmlns:c16="http://schemas.microsoft.com/office/drawing/2014/chart" uri="{C3380CC4-5D6E-409C-BE32-E72D297353CC}">
              <c16:uniqueId val="{00000000-0388-4901-9395-EC584521F095}"/>
            </c:ext>
          </c:extLst>
        </c:ser>
        <c:dLbls>
          <c:showLegendKey val="0"/>
          <c:showVal val="0"/>
          <c:showCatName val="0"/>
          <c:showSerName val="0"/>
          <c:showPercent val="0"/>
          <c:showBubbleSize val="0"/>
        </c:dLbls>
        <c:gapWidth val="150"/>
        <c:axId val="408228256"/>
        <c:axId val="408227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88-4901-9395-EC584521F095}"/>
            </c:ext>
          </c:extLst>
        </c:ser>
        <c:dLbls>
          <c:showLegendKey val="0"/>
          <c:showVal val="0"/>
          <c:showCatName val="0"/>
          <c:showSerName val="0"/>
          <c:showPercent val="0"/>
          <c:showBubbleSize val="0"/>
        </c:dLbls>
        <c:marker val="1"/>
        <c:smooth val="0"/>
        <c:axId val="408228256"/>
        <c:axId val="408227864"/>
      </c:lineChart>
      <c:dateAx>
        <c:axId val="408228256"/>
        <c:scaling>
          <c:orientation val="minMax"/>
        </c:scaling>
        <c:delete val="1"/>
        <c:axPos val="b"/>
        <c:numFmt formatCode="ge" sourceLinked="1"/>
        <c:majorTickMark val="none"/>
        <c:minorTickMark val="none"/>
        <c:tickLblPos val="none"/>
        <c:crossAx val="408227864"/>
        <c:crosses val="autoZero"/>
        <c:auto val="1"/>
        <c:lblOffset val="100"/>
        <c:baseTimeUnit val="years"/>
      </c:dateAx>
      <c:valAx>
        <c:axId val="408227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22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2E-4C64-A8D9-E62F041EE8A9}"/>
            </c:ext>
          </c:extLst>
        </c:ser>
        <c:dLbls>
          <c:showLegendKey val="0"/>
          <c:showVal val="0"/>
          <c:showCatName val="0"/>
          <c:showSerName val="0"/>
          <c:showPercent val="0"/>
          <c:showBubbleSize val="0"/>
        </c:dLbls>
        <c:gapWidth val="150"/>
        <c:axId val="408226688"/>
        <c:axId val="40822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2E-4C64-A8D9-E62F041EE8A9}"/>
            </c:ext>
          </c:extLst>
        </c:ser>
        <c:dLbls>
          <c:showLegendKey val="0"/>
          <c:showVal val="0"/>
          <c:showCatName val="0"/>
          <c:showSerName val="0"/>
          <c:showPercent val="0"/>
          <c:showBubbleSize val="0"/>
        </c:dLbls>
        <c:marker val="1"/>
        <c:smooth val="0"/>
        <c:axId val="408226688"/>
        <c:axId val="408225904"/>
      </c:lineChart>
      <c:dateAx>
        <c:axId val="408226688"/>
        <c:scaling>
          <c:orientation val="minMax"/>
        </c:scaling>
        <c:delete val="1"/>
        <c:axPos val="b"/>
        <c:numFmt formatCode="ge" sourceLinked="1"/>
        <c:majorTickMark val="none"/>
        <c:minorTickMark val="none"/>
        <c:tickLblPos val="none"/>
        <c:crossAx val="408225904"/>
        <c:crosses val="autoZero"/>
        <c:auto val="1"/>
        <c:lblOffset val="100"/>
        <c:baseTimeUnit val="years"/>
      </c:dateAx>
      <c:valAx>
        <c:axId val="40822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22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60-4A8B-BABE-9B64D8334CF5}"/>
            </c:ext>
          </c:extLst>
        </c:ser>
        <c:dLbls>
          <c:showLegendKey val="0"/>
          <c:showVal val="0"/>
          <c:showCatName val="0"/>
          <c:showSerName val="0"/>
          <c:showPercent val="0"/>
          <c:showBubbleSize val="0"/>
        </c:dLbls>
        <c:gapWidth val="150"/>
        <c:axId val="408224728"/>
        <c:axId val="40822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60-4A8B-BABE-9B64D8334CF5}"/>
            </c:ext>
          </c:extLst>
        </c:ser>
        <c:dLbls>
          <c:showLegendKey val="0"/>
          <c:showVal val="0"/>
          <c:showCatName val="0"/>
          <c:showSerName val="0"/>
          <c:showPercent val="0"/>
          <c:showBubbleSize val="0"/>
        </c:dLbls>
        <c:marker val="1"/>
        <c:smooth val="0"/>
        <c:axId val="408224728"/>
        <c:axId val="408224336"/>
      </c:lineChart>
      <c:dateAx>
        <c:axId val="408224728"/>
        <c:scaling>
          <c:orientation val="minMax"/>
        </c:scaling>
        <c:delete val="1"/>
        <c:axPos val="b"/>
        <c:numFmt formatCode="ge" sourceLinked="1"/>
        <c:majorTickMark val="none"/>
        <c:minorTickMark val="none"/>
        <c:tickLblPos val="none"/>
        <c:crossAx val="408224336"/>
        <c:crosses val="autoZero"/>
        <c:auto val="1"/>
        <c:lblOffset val="100"/>
        <c:baseTimeUnit val="years"/>
      </c:dateAx>
      <c:valAx>
        <c:axId val="40822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224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2D-4F43-BD76-33BD8043BE64}"/>
            </c:ext>
          </c:extLst>
        </c:ser>
        <c:dLbls>
          <c:showLegendKey val="0"/>
          <c:showVal val="0"/>
          <c:showCatName val="0"/>
          <c:showSerName val="0"/>
          <c:showPercent val="0"/>
          <c:showBubbleSize val="0"/>
        </c:dLbls>
        <c:gapWidth val="150"/>
        <c:axId val="408223552"/>
        <c:axId val="408223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2D-4F43-BD76-33BD8043BE64}"/>
            </c:ext>
          </c:extLst>
        </c:ser>
        <c:dLbls>
          <c:showLegendKey val="0"/>
          <c:showVal val="0"/>
          <c:showCatName val="0"/>
          <c:showSerName val="0"/>
          <c:showPercent val="0"/>
          <c:showBubbleSize val="0"/>
        </c:dLbls>
        <c:marker val="1"/>
        <c:smooth val="0"/>
        <c:axId val="408223552"/>
        <c:axId val="408223160"/>
      </c:lineChart>
      <c:dateAx>
        <c:axId val="408223552"/>
        <c:scaling>
          <c:orientation val="minMax"/>
        </c:scaling>
        <c:delete val="1"/>
        <c:axPos val="b"/>
        <c:numFmt formatCode="ge" sourceLinked="1"/>
        <c:majorTickMark val="none"/>
        <c:minorTickMark val="none"/>
        <c:tickLblPos val="none"/>
        <c:crossAx val="408223160"/>
        <c:crosses val="autoZero"/>
        <c:auto val="1"/>
        <c:lblOffset val="100"/>
        <c:baseTimeUnit val="years"/>
      </c:dateAx>
      <c:valAx>
        <c:axId val="408223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22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A8-4B82-8231-BDCCE26176F5}"/>
            </c:ext>
          </c:extLst>
        </c:ser>
        <c:dLbls>
          <c:showLegendKey val="0"/>
          <c:showVal val="0"/>
          <c:showCatName val="0"/>
          <c:showSerName val="0"/>
          <c:showPercent val="0"/>
          <c:showBubbleSize val="0"/>
        </c:dLbls>
        <c:gapWidth val="150"/>
        <c:axId val="412667688"/>
        <c:axId val="412654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A8-4B82-8231-BDCCE26176F5}"/>
            </c:ext>
          </c:extLst>
        </c:ser>
        <c:dLbls>
          <c:showLegendKey val="0"/>
          <c:showVal val="0"/>
          <c:showCatName val="0"/>
          <c:showSerName val="0"/>
          <c:showPercent val="0"/>
          <c:showBubbleSize val="0"/>
        </c:dLbls>
        <c:marker val="1"/>
        <c:smooth val="0"/>
        <c:axId val="412667688"/>
        <c:axId val="412654360"/>
      </c:lineChart>
      <c:dateAx>
        <c:axId val="412667688"/>
        <c:scaling>
          <c:orientation val="minMax"/>
        </c:scaling>
        <c:delete val="1"/>
        <c:axPos val="b"/>
        <c:numFmt formatCode="ge" sourceLinked="1"/>
        <c:majorTickMark val="none"/>
        <c:minorTickMark val="none"/>
        <c:tickLblPos val="none"/>
        <c:crossAx val="412654360"/>
        <c:crosses val="autoZero"/>
        <c:auto val="1"/>
        <c:lblOffset val="100"/>
        <c:baseTimeUnit val="years"/>
      </c:dateAx>
      <c:valAx>
        <c:axId val="412654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667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974.9</c:v>
                </c:pt>
                <c:pt idx="1">
                  <c:v>766.67</c:v>
                </c:pt>
                <c:pt idx="2">
                  <c:v>800.79</c:v>
                </c:pt>
                <c:pt idx="3">
                  <c:v>751.99</c:v>
                </c:pt>
                <c:pt idx="4" formatCode="#,##0.00;&quot;△&quot;#,##0.00">
                  <c:v>0</c:v>
                </c:pt>
              </c:numCache>
            </c:numRef>
          </c:val>
          <c:extLst>
            <c:ext xmlns:c16="http://schemas.microsoft.com/office/drawing/2014/chart" uri="{C3380CC4-5D6E-409C-BE32-E72D297353CC}">
              <c16:uniqueId val="{00000000-7AF2-42B8-8404-0A9A25A6B857}"/>
            </c:ext>
          </c:extLst>
        </c:ser>
        <c:dLbls>
          <c:showLegendKey val="0"/>
          <c:showVal val="0"/>
          <c:showCatName val="0"/>
          <c:showSerName val="0"/>
          <c:showPercent val="0"/>
          <c:showBubbleSize val="0"/>
        </c:dLbls>
        <c:gapWidth val="150"/>
        <c:axId val="412664944"/>
        <c:axId val="412665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799.41</c:v>
                </c:pt>
                <c:pt idx="1">
                  <c:v>701.33</c:v>
                </c:pt>
                <c:pt idx="2">
                  <c:v>663.76</c:v>
                </c:pt>
                <c:pt idx="3">
                  <c:v>566.35</c:v>
                </c:pt>
                <c:pt idx="4">
                  <c:v>888.8</c:v>
                </c:pt>
              </c:numCache>
            </c:numRef>
          </c:val>
          <c:smooth val="0"/>
          <c:extLst>
            <c:ext xmlns:c16="http://schemas.microsoft.com/office/drawing/2014/chart" uri="{C3380CC4-5D6E-409C-BE32-E72D297353CC}">
              <c16:uniqueId val="{00000001-7AF2-42B8-8404-0A9A25A6B857}"/>
            </c:ext>
          </c:extLst>
        </c:ser>
        <c:dLbls>
          <c:showLegendKey val="0"/>
          <c:showVal val="0"/>
          <c:showCatName val="0"/>
          <c:showSerName val="0"/>
          <c:showPercent val="0"/>
          <c:showBubbleSize val="0"/>
        </c:dLbls>
        <c:marker val="1"/>
        <c:smooth val="0"/>
        <c:axId val="412664944"/>
        <c:axId val="412665336"/>
      </c:lineChart>
      <c:dateAx>
        <c:axId val="412664944"/>
        <c:scaling>
          <c:orientation val="minMax"/>
        </c:scaling>
        <c:delete val="1"/>
        <c:axPos val="b"/>
        <c:numFmt formatCode="ge" sourceLinked="1"/>
        <c:majorTickMark val="none"/>
        <c:minorTickMark val="none"/>
        <c:tickLblPos val="none"/>
        <c:crossAx val="412665336"/>
        <c:crosses val="autoZero"/>
        <c:auto val="1"/>
        <c:lblOffset val="100"/>
        <c:baseTimeUnit val="years"/>
      </c:dateAx>
      <c:valAx>
        <c:axId val="412665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66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22.73</c:v>
                </c:pt>
                <c:pt idx="1">
                  <c:v>25.67</c:v>
                </c:pt>
                <c:pt idx="2">
                  <c:v>23.23</c:v>
                </c:pt>
                <c:pt idx="3">
                  <c:v>28.07</c:v>
                </c:pt>
                <c:pt idx="4">
                  <c:v>27.05</c:v>
                </c:pt>
              </c:numCache>
            </c:numRef>
          </c:val>
          <c:extLst>
            <c:ext xmlns:c16="http://schemas.microsoft.com/office/drawing/2014/chart" uri="{C3380CC4-5D6E-409C-BE32-E72D297353CC}">
              <c16:uniqueId val="{00000000-B7F1-4157-B838-C856FCD43ADA}"/>
            </c:ext>
          </c:extLst>
        </c:ser>
        <c:dLbls>
          <c:showLegendKey val="0"/>
          <c:showVal val="0"/>
          <c:showCatName val="0"/>
          <c:showSerName val="0"/>
          <c:showPercent val="0"/>
          <c:showBubbleSize val="0"/>
        </c:dLbls>
        <c:gapWidth val="150"/>
        <c:axId val="412668472"/>
        <c:axId val="41266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51.57</c:v>
                </c:pt>
                <c:pt idx="1">
                  <c:v>53.48</c:v>
                </c:pt>
                <c:pt idx="2">
                  <c:v>53.76</c:v>
                </c:pt>
                <c:pt idx="3">
                  <c:v>52.27</c:v>
                </c:pt>
                <c:pt idx="4">
                  <c:v>52.55</c:v>
                </c:pt>
              </c:numCache>
            </c:numRef>
          </c:val>
          <c:smooth val="0"/>
          <c:extLst>
            <c:ext xmlns:c16="http://schemas.microsoft.com/office/drawing/2014/chart" uri="{C3380CC4-5D6E-409C-BE32-E72D297353CC}">
              <c16:uniqueId val="{00000001-B7F1-4157-B838-C856FCD43ADA}"/>
            </c:ext>
          </c:extLst>
        </c:ser>
        <c:dLbls>
          <c:showLegendKey val="0"/>
          <c:showVal val="0"/>
          <c:showCatName val="0"/>
          <c:showSerName val="0"/>
          <c:showPercent val="0"/>
          <c:showBubbleSize val="0"/>
        </c:dLbls>
        <c:marker val="1"/>
        <c:smooth val="0"/>
        <c:axId val="412668472"/>
        <c:axId val="412667296"/>
      </c:lineChart>
      <c:dateAx>
        <c:axId val="412668472"/>
        <c:scaling>
          <c:orientation val="minMax"/>
        </c:scaling>
        <c:delete val="1"/>
        <c:axPos val="b"/>
        <c:numFmt formatCode="ge" sourceLinked="1"/>
        <c:majorTickMark val="none"/>
        <c:minorTickMark val="none"/>
        <c:tickLblPos val="none"/>
        <c:crossAx val="412667296"/>
        <c:crosses val="autoZero"/>
        <c:auto val="1"/>
        <c:lblOffset val="100"/>
        <c:baseTimeUnit val="years"/>
      </c:dateAx>
      <c:valAx>
        <c:axId val="41266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668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670.64</c:v>
                </c:pt>
                <c:pt idx="1">
                  <c:v>700.97</c:v>
                </c:pt>
                <c:pt idx="2">
                  <c:v>688.47</c:v>
                </c:pt>
                <c:pt idx="3">
                  <c:v>574.52</c:v>
                </c:pt>
                <c:pt idx="4">
                  <c:v>614.11</c:v>
                </c:pt>
              </c:numCache>
            </c:numRef>
          </c:val>
          <c:extLst>
            <c:ext xmlns:c16="http://schemas.microsoft.com/office/drawing/2014/chart" uri="{C3380CC4-5D6E-409C-BE32-E72D297353CC}">
              <c16:uniqueId val="{00000000-2D93-4605-82FE-39411FED2D40}"/>
            </c:ext>
          </c:extLst>
        </c:ser>
        <c:dLbls>
          <c:showLegendKey val="0"/>
          <c:showVal val="0"/>
          <c:showCatName val="0"/>
          <c:showSerName val="0"/>
          <c:showPercent val="0"/>
          <c:showBubbleSize val="0"/>
        </c:dLbls>
        <c:gapWidth val="150"/>
        <c:axId val="412669256"/>
        <c:axId val="41266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282.5</c:v>
                </c:pt>
                <c:pt idx="1">
                  <c:v>277.29000000000002</c:v>
                </c:pt>
                <c:pt idx="2">
                  <c:v>275.25</c:v>
                </c:pt>
                <c:pt idx="3">
                  <c:v>291.01</c:v>
                </c:pt>
                <c:pt idx="4">
                  <c:v>292.45</c:v>
                </c:pt>
              </c:numCache>
            </c:numRef>
          </c:val>
          <c:smooth val="0"/>
          <c:extLst>
            <c:ext xmlns:c16="http://schemas.microsoft.com/office/drawing/2014/chart" uri="{C3380CC4-5D6E-409C-BE32-E72D297353CC}">
              <c16:uniqueId val="{00000001-2D93-4605-82FE-39411FED2D40}"/>
            </c:ext>
          </c:extLst>
        </c:ser>
        <c:dLbls>
          <c:showLegendKey val="0"/>
          <c:showVal val="0"/>
          <c:showCatName val="0"/>
          <c:showSerName val="0"/>
          <c:showPercent val="0"/>
          <c:showBubbleSize val="0"/>
        </c:dLbls>
        <c:marker val="1"/>
        <c:smooth val="0"/>
        <c:axId val="412669256"/>
        <c:axId val="412668864"/>
      </c:lineChart>
      <c:dateAx>
        <c:axId val="412669256"/>
        <c:scaling>
          <c:orientation val="minMax"/>
        </c:scaling>
        <c:delete val="1"/>
        <c:axPos val="b"/>
        <c:numFmt formatCode="ge" sourceLinked="1"/>
        <c:majorTickMark val="none"/>
        <c:minorTickMark val="none"/>
        <c:tickLblPos val="none"/>
        <c:crossAx val="412668864"/>
        <c:crosses val="autoZero"/>
        <c:auto val="1"/>
        <c:lblOffset val="100"/>
        <c:baseTimeUnit val="years"/>
      </c:dateAx>
      <c:valAx>
        <c:axId val="41266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669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【52.62】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今治市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個別排水処理</v>
      </c>
      <c r="Q8" s="71"/>
      <c r="R8" s="71"/>
      <c r="S8" s="71"/>
      <c r="T8" s="71"/>
      <c r="U8" s="71"/>
      <c r="V8" s="71"/>
      <c r="W8" s="71" t="str">
        <f>データ!L6</f>
        <v>L2</v>
      </c>
      <c r="X8" s="71"/>
      <c r="Y8" s="71"/>
      <c r="Z8" s="71"/>
      <c r="AA8" s="71"/>
      <c r="AB8" s="71"/>
      <c r="AC8" s="71"/>
      <c r="AD8" s="72" t="str">
        <f>データ!$M$6</f>
        <v>非設置</v>
      </c>
      <c r="AE8" s="72"/>
      <c r="AF8" s="72"/>
      <c r="AG8" s="72"/>
      <c r="AH8" s="72"/>
      <c r="AI8" s="72"/>
      <c r="AJ8" s="72"/>
      <c r="AK8" s="3"/>
      <c r="AL8" s="66">
        <f>データ!S6</f>
        <v>161861</v>
      </c>
      <c r="AM8" s="66"/>
      <c r="AN8" s="66"/>
      <c r="AO8" s="66"/>
      <c r="AP8" s="66"/>
      <c r="AQ8" s="66"/>
      <c r="AR8" s="66"/>
      <c r="AS8" s="66"/>
      <c r="AT8" s="65">
        <f>データ!T6</f>
        <v>419.14</v>
      </c>
      <c r="AU8" s="65"/>
      <c r="AV8" s="65"/>
      <c r="AW8" s="65"/>
      <c r="AX8" s="65"/>
      <c r="AY8" s="65"/>
      <c r="AZ8" s="65"/>
      <c r="BA8" s="65"/>
      <c r="BB8" s="65">
        <f>データ!U6</f>
        <v>386.17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0.04</v>
      </c>
      <c r="Q10" s="65"/>
      <c r="R10" s="65"/>
      <c r="S10" s="65"/>
      <c r="T10" s="65"/>
      <c r="U10" s="65"/>
      <c r="V10" s="65"/>
      <c r="W10" s="65">
        <f>データ!Q6</f>
        <v>100</v>
      </c>
      <c r="X10" s="65"/>
      <c r="Y10" s="65"/>
      <c r="Z10" s="65"/>
      <c r="AA10" s="65"/>
      <c r="AB10" s="65"/>
      <c r="AC10" s="65"/>
      <c r="AD10" s="66">
        <f>データ!R6</f>
        <v>2741</v>
      </c>
      <c r="AE10" s="66"/>
      <c r="AF10" s="66"/>
      <c r="AG10" s="66"/>
      <c r="AH10" s="66"/>
      <c r="AI10" s="66"/>
      <c r="AJ10" s="66"/>
      <c r="AK10" s="2"/>
      <c r="AL10" s="66">
        <f>データ!V6</f>
        <v>68</v>
      </c>
      <c r="AM10" s="66"/>
      <c r="AN10" s="66"/>
      <c r="AO10" s="66"/>
      <c r="AP10" s="66"/>
      <c r="AQ10" s="66"/>
      <c r="AR10" s="66"/>
      <c r="AS10" s="66"/>
      <c r="AT10" s="65">
        <f>データ!W6</f>
        <v>0.01</v>
      </c>
      <c r="AU10" s="65"/>
      <c r="AV10" s="65"/>
      <c r="AW10" s="65"/>
      <c r="AX10" s="65"/>
      <c r="AY10" s="65"/>
      <c r="AZ10" s="65"/>
      <c r="BA10" s="65"/>
      <c r="BB10" s="65">
        <f>データ!X6</f>
        <v>6800</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【878.58】</v>
      </c>
      <c r="I86" s="25" t="str">
        <f>データ!CA6</f>
        <v>【52.62】</v>
      </c>
      <c r="J86" s="25" t="str">
        <f>データ!CL6</f>
        <v>【296.38】</v>
      </c>
      <c r="K86" s="25" t="str">
        <f>データ!CW6</f>
        <v>【51.55】</v>
      </c>
      <c r="L86" s="25" t="str">
        <f>データ!DH6</f>
        <v>【80.14】</v>
      </c>
      <c r="M86" s="25" t="s">
        <v>55</v>
      </c>
      <c r="N86" s="25" t="s">
        <v>56</v>
      </c>
      <c r="O86" s="25" t="str">
        <f>データ!EO6</f>
        <v>【-】</v>
      </c>
    </row>
  </sheetData>
  <sheetProtection algorithmName="SHA-512" hashValue="3629WsKNDii3Ic+5m6PYXmMFXBTG+cGVL/sXwsNtk/gFVnClppOt96zo+ZUNEQKgK8ehf0cd4i7b4JybBJELFA==" saltValue="4PFsFw0HJWAn6ec7uQMoz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382027</v>
      </c>
      <c r="D6" s="32">
        <f t="shared" si="3"/>
        <v>47</v>
      </c>
      <c r="E6" s="32">
        <f t="shared" si="3"/>
        <v>18</v>
      </c>
      <c r="F6" s="32">
        <f t="shared" si="3"/>
        <v>1</v>
      </c>
      <c r="G6" s="32">
        <f t="shared" si="3"/>
        <v>0</v>
      </c>
      <c r="H6" s="32" t="str">
        <f t="shared" si="3"/>
        <v>愛媛県　今治市</v>
      </c>
      <c r="I6" s="32" t="str">
        <f t="shared" si="3"/>
        <v>法非適用</v>
      </c>
      <c r="J6" s="32" t="str">
        <f t="shared" si="3"/>
        <v>下水道事業</v>
      </c>
      <c r="K6" s="32" t="str">
        <f t="shared" si="3"/>
        <v>個別排水処理</v>
      </c>
      <c r="L6" s="32" t="str">
        <f t="shared" si="3"/>
        <v>L2</v>
      </c>
      <c r="M6" s="32" t="str">
        <f t="shared" si="3"/>
        <v>非設置</v>
      </c>
      <c r="N6" s="33" t="str">
        <f t="shared" si="3"/>
        <v>-</v>
      </c>
      <c r="O6" s="33" t="str">
        <f t="shared" si="3"/>
        <v>該当数値なし</v>
      </c>
      <c r="P6" s="33">
        <f t="shared" si="3"/>
        <v>0.04</v>
      </c>
      <c r="Q6" s="33">
        <f t="shared" si="3"/>
        <v>100</v>
      </c>
      <c r="R6" s="33">
        <f t="shared" si="3"/>
        <v>2741</v>
      </c>
      <c r="S6" s="33">
        <f t="shared" si="3"/>
        <v>161861</v>
      </c>
      <c r="T6" s="33">
        <f t="shared" si="3"/>
        <v>419.14</v>
      </c>
      <c r="U6" s="33">
        <f t="shared" si="3"/>
        <v>386.17</v>
      </c>
      <c r="V6" s="33">
        <f t="shared" si="3"/>
        <v>68</v>
      </c>
      <c r="W6" s="33">
        <f t="shared" si="3"/>
        <v>0.01</v>
      </c>
      <c r="X6" s="33">
        <f t="shared" si="3"/>
        <v>6800</v>
      </c>
      <c r="Y6" s="34">
        <f>IF(Y7="",NA(),Y7)</f>
        <v>68.09</v>
      </c>
      <c r="Z6" s="34">
        <f t="shared" ref="Z6:AH6" si="4">IF(Z7="",NA(),Z7)</f>
        <v>68.650000000000006</v>
      </c>
      <c r="AA6" s="34">
        <f t="shared" si="4"/>
        <v>67.680000000000007</v>
      </c>
      <c r="AB6" s="34">
        <f t="shared" si="4"/>
        <v>66.849999999999994</v>
      </c>
      <c r="AC6" s="34">
        <f t="shared" si="4"/>
        <v>66.3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974.9</v>
      </c>
      <c r="BG6" s="34">
        <f t="shared" ref="BG6:BO6" si="7">IF(BG7="",NA(),BG7)</f>
        <v>766.67</v>
      </c>
      <c r="BH6" s="34">
        <f t="shared" si="7"/>
        <v>800.79</v>
      </c>
      <c r="BI6" s="34">
        <f t="shared" si="7"/>
        <v>751.99</v>
      </c>
      <c r="BJ6" s="33">
        <f t="shared" si="7"/>
        <v>0</v>
      </c>
      <c r="BK6" s="34">
        <f t="shared" si="7"/>
        <v>799.41</v>
      </c>
      <c r="BL6" s="34">
        <f t="shared" si="7"/>
        <v>701.33</v>
      </c>
      <c r="BM6" s="34">
        <f t="shared" si="7"/>
        <v>663.76</v>
      </c>
      <c r="BN6" s="34">
        <f t="shared" si="7"/>
        <v>566.35</v>
      </c>
      <c r="BO6" s="34">
        <f t="shared" si="7"/>
        <v>888.8</v>
      </c>
      <c r="BP6" s="33" t="str">
        <f>IF(BP7="","",IF(BP7="-","【-】","【"&amp;SUBSTITUTE(TEXT(BP7,"#,##0.00"),"-","△")&amp;"】"))</f>
        <v>【878.58】</v>
      </c>
      <c r="BQ6" s="34">
        <f>IF(BQ7="",NA(),BQ7)</f>
        <v>22.73</v>
      </c>
      <c r="BR6" s="34">
        <f t="shared" ref="BR6:BZ6" si="8">IF(BR7="",NA(),BR7)</f>
        <v>25.67</v>
      </c>
      <c r="BS6" s="34">
        <f t="shared" si="8"/>
        <v>23.23</v>
      </c>
      <c r="BT6" s="34">
        <f t="shared" si="8"/>
        <v>28.07</v>
      </c>
      <c r="BU6" s="34">
        <f t="shared" si="8"/>
        <v>27.05</v>
      </c>
      <c r="BV6" s="34">
        <f t="shared" si="8"/>
        <v>51.57</v>
      </c>
      <c r="BW6" s="34">
        <f t="shared" si="8"/>
        <v>53.48</v>
      </c>
      <c r="BX6" s="34">
        <f t="shared" si="8"/>
        <v>53.76</v>
      </c>
      <c r="BY6" s="34">
        <f t="shared" si="8"/>
        <v>52.27</v>
      </c>
      <c r="BZ6" s="34">
        <f t="shared" si="8"/>
        <v>52.55</v>
      </c>
      <c r="CA6" s="33" t="str">
        <f>IF(CA7="","",IF(CA7="-","【-】","【"&amp;SUBSTITUTE(TEXT(CA7,"#,##0.00"),"-","△")&amp;"】"))</f>
        <v>【52.62】</v>
      </c>
      <c r="CB6" s="34">
        <f>IF(CB7="",NA(),CB7)</f>
        <v>670.64</v>
      </c>
      <c r="CC6" s="34">
        <f t="shared" ref="CC6:CK6" si="9">IF(CC7="",NA(),CC7)</f>
        <v>700.97</v>
      </c>
      <c r="CD6" s="34">
        <f t="shared" si="9"/>
        <v>688.47</v>
      </c>
      <c r="CE6" s="34">
        <f t="shared" si="9"/>
        <v>574.52</v>
      </c>
      <c r="CF6" s="34">
        <f t="shared" si="9"/>
        <v>614.11</v>
      </c>
      <c r="CG6" s="34">
        <f t="shared" si="9"/>
        <v>282.5</v>
      </c>
      <c r="CH6" s="34">
        <f t="shared" si="9"/>
        <v>277.29000000000002</v>
      </c>
      <c r="CI6" s="34">
        <f t="shared" si="9"/>
        <v>275.25</v>
      </c>
      <c r="CJ6" s="34">
        <f t="shared" si="9"/>
        <v>291.01</v>
      </c>
      <c r="CK6" s="34">
        <f t="shared" si="9"/>
        <v>292.45</v>
      </c>
      <c r="CL6" s="33" t="str">
        <f>IF(CL7="","",IF(CL7="-","【-】","【"&amp;SUBSTITUTE(TEXT(CL7,"#,##0.00"),"-","△")&amp;"】"))</f>
        <v>【296.38】</v>
      </c>
      <c r="CM6" s="34">
        <f>IF(CM7="",NA(),CM7)</f>
        <v>22.81</v>
      </c>
      <c r="CN6" s="34">
        <f t="shared" ref="CN6:CV6" si="10">IF(CN7="",NA(),CN7)</f>
        <v>22.81</v>
      </c>
      <c r="CO6" s="34">
        <f t="shared" si="10"/>
        <v>22.81</v>
      </c>
      <c r="CP6" s="34">
        <f t="shared" si="10"/>
        <v>22.81</v>
      </c>
      <c r="CQ6" s="34">
        <f t="shared" si="10"/>
        <v>21.05</v>
      </c>
      <c r="CR6" s="34">
        <f t="shared" si="10"/>
        <v>48.69</v>
      </c>
      <c r="CS6" s="34">
        <f t="shared" si="10"/>
        <v>52.52</v>
      </c>
      <c r="CT6" s="34">
        <f t="shared" si="10"/>
        <v>54.14</v>
      </c>
      <c r="CU6" s="34">
        <f t="shared" si="10"/>
        <v>132.99</v>
      </c>
      <c r="CV6" s="34">
        <f t="shared" si="10"/>
        <v>51.71</v>
      </c>
      <c r="CW6" s="33" t="str">
        <f>IF(CW7="","",IF(CW7="-","【-】","【"&amp;SUBSTITUTE(TEXT(CW7,"#,##0.00"),"-","△")&amp;"】"))</f>
        <v>【51.55】</v>
      </c>
      <c r="CX6" s="34">
        <f>IF(CX7="",NA(),CX7)</f>
        <v>75</v>
      </c>
      <c r="CY6" s="34">
        <f t="shared" ref="CY6:DG6" si="11">IF(CY7="",NA(),CY7)</f>
        <v>86.75</v>
      </c>
      <c r="CZ6" s="34">
        <f t="shared" si="11"/>
        <v>82.67</v>
      </c>
      <c r="DA6" s="34">
        <f t="shared" si="11"/>
        <v>82.19</v>
      </c>
      <c r="DB6" s="34">
        <f t="shared" si="11"/>
        <v>82.35</v>
      </c>
      <c r="DC6" s="34">
        <f t="shared" si="11"/>
        <v>87.42</v>
      </c>
      <c r="DD6" s="34">
        <f t="shared" si="11"/>
        <v>84.94</v>
      </c>
      <c r="DE6" s="34">
        <f t="shared" si="11"/>
        <v>84.69</v>
      </c>
      <c r="DF6" s="34">
        <f t="shared" si="11"/>
        <v>82.94</v>
      </c>
      <c r="DG6" s="34">
        <f t="shared" si="11"/>
        <v>82.91</v>
      </c>
      <c r="DH6" s="33" t="str">
        <f>IF(DH7="","",IF(DH7="-","【-】","【"&amp;SUBSTITUTE(TEXT(DH7,"#,##0.00"),"-","△")&amp;"】"))</f>
        <v>【80.14】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382027</v>
      </c>
      <c r="D7" s="36">
        <v>47</v>
      </c>
      <c r="E7" s="36">
        <v>18</v>
      </c>
      <c r="F7" s="36">
        <v>1</v>
      </c>
      <c r="G7" s="36">
        <v>0</v>
      </c>
      <c r="H7" s="36" t="s">
        <v>110</v>
      </c>
      <c r="I7" s="36" t="s">
        <v>111</v>
      </c>
      <c r="J7" s="36" t="s">
        <v>112</v>
      </c>
      <c r="K7" s="36" t="s">
        <v>113</v>
      </c>
      <c r="L7" s="36" t="s">
        <v>114</v>
      </c>
      <c r="M7" s="36" t="s">
        <v>115</v>
      </c>
      <c r="N7" s="37" t="s">
        <v>116</v>
      </c>
      <c r="O7" s="37" t="s">
        <v>117</v>
      </c>
      <c r="P7" s="37">
        <v>0.04</v>
      </c>
      <c r="Q7" s="37">
        <v>100</v>
      </c>
      <c r="R7" s="37">
        <v>2741</v>
      </c>
      <c r="S7" s="37">
        <v>161861</v>
      </c>
      <c r="T7" s="37">
        <v>419.14</v>
      </c>
      <c r="U7" s="37">
        <v>386.17</v>
      </c>
      <c r="V7" s="37">
        <v>68</v>
      </c>
      <c r="W7" s="37">
        <v>0.01</v>
      </c>
      <c r="X7" s="37">
        <v>6800</v>
      </c>
      <c r="Y7" s="37">
        <v>68.09</v>
      </c>
      <c r="Z7" s="37">
        <v>68.650000000000006</v>
      </c>
      <c r="AA7" s="37">
        <v>67.680000000000007</v>
      </c>
      <c r="AB7" s="37">
        <v>66.849999999999994</v>
      </c>
      <c r="AC7" s="37">
        <v>66.3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974.9</v>
      </c>
      <c r="BG7" s="37">
        <v>766.67</v>
      </c>
      <c r="BH7" s="37">
        <v>800.79</v>
      </c>
      <c r="BI7" s="37">
        <v>751.99</v>
      </c>
      <c r="BJ7" s="37">
        <v>0</v>
      </c>
      <c r="BK7" s="37">
        <v>799.41</v>
      </c>
      <c r="BL7" s="37">
        <v>701.33</v>
      </c>
      <c r="BM7" s="37">
        <v>663.76</v>
      </c>
      <c r="BN7" s="37">
        <v>566.35</v>
      </c>
      <c r="BO7" s="37">
        <v>888.8</v>
      </c>
      <c r="BP7" s="37">
        <v>878.58</v>
      </c>
      <c r="BQ7" s="37">
        <v>22.73</v>
      </c>
      <c r="BR7" s="37">
        <v>25.67</v>
      </c>
      <c r="BS7" s="37">
        <v>23.23</v>
      </c>
      <c r="BT7" s="37">
        <v>28.07</v>
      </c>
      <c r="BU7" s="37">
        <v>27.05</v>
      </c>
      <c r="BV7" s="37">
        <v>51.57</v>
      </c>
      <c r="BW7" s="37">
        <v>53.48</v>
      </c>
      <c r="BX7" s="37">
        <v>53.76</v>
      </c>
      <c r="BY7" s="37">
        <v>52.27</v>
      </c>
      <c r="BZ7" s="37">
        <v>52.55</v>
      </c>
      <c r="CA7" s="37">
        <v>52.62</v>
      </c>
      <c r="CB7" s="37">
        <v>670.64</v>
      </c>
      <c r="CC7" s="37">
        <v>700.97</v>
      </c>
      <c r="CD7" s="37">
        <v>688.47</v>
      </c>
      <c r="CE7" s="37">
        <v>574.52</v>
      </c>
      <c r="CF7" s="37">
        <v>614.11</v>
      </c>
      <c r="CG7" s="37">
        <v>282.5</v>
      </c>
      <c r="CH7" s="37">
        <v>277.29000000000002</v>
      </c>
      <c r="CI7" s="37">
        <v>275.25</v>
      </c>
      <c r="CJ7" s="37">
        <v>291.01</v>
      </c>
      <c r="CK7" s="37">
        <v>292.45</v>
      </c>
      <c r="CL7" s="37">
        <v>296.38</v>
      </c>
      <c r="CM7" s="37">
        <v>22.81</v>
      </c>
      <c r="CN7" s="37">
        <v>22.81</v>
      </c>
      <c r="CO7" s="37">
        <v>22.81</v>
      </c>
      <c r="CP7" s="37">
        <v>22.81</v>
      </c>
      <c r="CQ7" s="37">
        <v>21.05</v>
      </c>
      <c r="CR7" s="37">
        <v>48.69</v>
      </c>
      <c r="CS7" s="37">
        <v>52.52</v>
      </c>
      <c r="CT7" s="37">
        <v>54.14</v>
      </c>
      <c r="CU7" s="37">
        <v>132.99</v>
      </c>
      <c r="CV7" s="37">
        <v>51.71</v>
      </c>
      <c r="CW7" s="37">
        <v>51.55</v>
      </c>
      <c r="CX7" s="37">
        <v>75</v>
      </c>
      <c r="CY7" s="37">
        <v>86.75</v>
      </c>
      <c r="CZ7" s="37">
        <v>82.67</v>
      </c>
      <c r="DA7" s="37">
        <v>82.19</v>
      </c>
      <c r="DB7" s="37">
        <v>82.35</v>
      </c>
      <c r="DC7" s="37">
        <v>87.42</v>
      </c>
      <c r="DD7" s="37">
        <v>84.94</v>
      </c>
      <c r="DE7" s="37">
        <v>84.69</v>
      </c>
      <c r="DF7" s="37">
        <v>82.94</v>
      </c>
      <c r="DG7" s="37">
        <v>82.91</v>
      </c>
      <c r="DH7" s="37">
        <v>80.14</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2019-01-27T23:17:01Z</cp:lastPrinted>
  <dcterms:created xsi:type="dcterms:W3CDTF">2018-12-03T09:44:30Z</dcterms:created>
  <dcterms:modified xsi:type="dcterms:W3CDTF">2019-03-01T01:53:01Z</dcterms:modified>
  <cp:category/>
</cp:coreProperties>
</file>