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.gyomu.local\財政課\財政課\zaiseika\■決算係\03経営比較分析表・財政状況資料集\H29年度\02_経営比較分析表\20190117_【02 今治市】（照会）公営企業に係る経営比較分析表（平成29年度決算）の分析等について\公表用\"/>
    </mc:Choice>
  </mc:AlternateContent>
  <workbookProtection workbookAlgorithmName="SHA-512" workbookHashValue="VbNa8IP8Otq+wjQvKnBUlsLJx9bVdG5Tr1GR0/oLXDZ3vkfdoj/g6hlEj5GSqBVTT0QlqevPRT2auPmXH6N4gA==" workbookSaltValue="813Z8Ql0z4/CvUuvpNsRA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CS30" i="4"/>
  <c r="MA51" i="4"/>
  <c r="C11" i="5"/>
  <c r="D11" i="5"/>
  <c r="E11" i="5"/>
  <c r="B11" i="5"/>
  <c r="BK76" i="4" l="1"/>
  <c r="LH51" i="4"/>
  <c r="IE76" i="4"/>
  <c r="GQ30" i="4"/>
  <c r="BZ30" i="4"/>
  <c r="LT76" i="4"/>
  <c r="GQ51" i="4"/>
  <c r="LH30" i="4"/>
  <c r="BZ51" i="4"/>
  <c r="BG51" i="4"/>
  <c r="BG30" i="4"/>
  <c r="FX51" i="4"/>
  <c r="HP76" i="4"/>
  <c r="AV76" i="4"/>
  <c r="KO51" i="4"/>
  <c r="LE76" i="4"/>
  <c r="KO30" i="4"/>
  <c r="FX30" i="4"/>
  <c r="HA76" i="4"/>
  <c r="AN51" i="4"/>
  <c r="FE30" i="4"/>
  <c r="JV51" i="4"/>
  <c r="FE51" i="4"/>
  <c r="AN30" i="4"/>
  <c r="AG76" i="4"/>
  <c r="KP76" i="4"/>
  <c r="JV30" i="4"/>
  <c r="KA76" i="4"/>
  <c r="EL51" i="4"/>
  <c r="JC30" i="4"/>
  <c r="U30" i="4"/>
  <c r="GL76" i="4"/>
  <c r="U51" i="4"/>
  <c r="EL30" i="4"/>
  <c r="JC51" i="4"/>
  <c r="R76" i="4"/>
</calcChain>
</file>

<file path=xl/sharedStrings.xml><?xml version="1.0" encoding="utf-8"?>
<sst xmlns="http://schemas.openxmlformats.org/spreadsheetml/2006/main" count="287" uniqueCount="142">
  <si>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</si>
  <si>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</si>
  <si>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</si>
  <si>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</si>
  <si>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</si>
  <si>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</si>
  <si>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</si>
  <si>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</si>
  <si>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</si>
  <si>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</si>
  <si>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</si>
  <si>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</si>
  <si>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</si>
  <si>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</si>
  <si>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</si>
  <si>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</si>
  <si>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</si>
  <si>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</si>
  <si>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</si>
  <si>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</si>
  <si>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</si>
  <si>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</si>
  <si>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</si>
  <si>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</si>
  <si>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</si>
  <si>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</si>
  <si>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</si>
  <si>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</si>
  <si>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</si>
  <si>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</si>
  <si>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</si>
  <si>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</si>
  <si>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</si>
  <si>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</si>
  <si>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</si>
  <si>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</si>
  <si>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</si>
  <si>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</si>
  <si>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</si>
  <si>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</si>
  <si>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</si>
  <si>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</si>
  <si>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</si>
  <si>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</si>
  <si>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</si>
  <si>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</si>
  <si>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</si>
  <si>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</si>
  <si>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</si>
  <si>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</si>
  <si>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</si>
  <si>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</si>
  <si>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</si>
  <si>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</si>
  <si>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</si>
  <si>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</si>
  <si>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</si>
  <si>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</si>
  <si>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</si>
  <si>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</si>
  <si>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</si>
  <si>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</si>
  <si>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</si>
  <si>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</si>
  <si>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</si>
  <si>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</si>
  <si>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</si>
  <si>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</si>
  <si>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</si>
  <si>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</si>
  <si>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</si>
  <si>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</si>
  <si>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</si>
  <si>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</si>
  <si>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</si>
  <si>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</si>
  <si>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</si>
  <si>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</si>
  <si>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</si>
  <si>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</si>
  <si>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</si>
  <si>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</si>
  <si>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</si>
  <si>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</si>
  <si>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</si>
  <si>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</si>
  <si>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</si>
  <si>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</si>
  <si>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</si>
  <si>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</si>
  <si>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</si>
  <si>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</si>
  <si>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</si>
  <si>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</si>
  <si>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</si>
  <si>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</si>
  <si>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</si>
  <si>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</si>
  <si>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</si>
  <si>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</si>
  <si>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</si>
  <si>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</si>
  <si>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</si>
  <si>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</si>
  <si>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</si>
  <si>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</si>
  <si>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</si>
  <si>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</si>
  <si>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</si>
  <si>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</si>
  <si>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</si>
  <si>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</si>
  <si>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</si>
  <si>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</si>
  <si>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</si>
  <si>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</si>
  <si>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</si>
  <si>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</si>
  <si>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</si>
  <si>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</si>
  <si>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今治市</t>
  </si>
  <si>
    <t>駅前広場駐車場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</si>
  <si>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</si>
  <si>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</si>
  <si>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</si>
  <si>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</si>
  <si>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</si>
  <si>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</si>
  <si>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</si>
  <si>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</si>
  <si>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</si>
  <si>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</si>
  <si>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</si>
  <si>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</si>
  <si>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</si>
  <si>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</si>
  <si>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</si>
  <si>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</si>
  <si>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類似施設と比較すると収益支出比率等の数値は少し上回り、駅前という好立地から稼働率は高く、収支は黒字で推移している。</t>
    <phoneticPr fontId="5"/>
  </si>
  <si>
    <t>近年、大きな設備投資等はしてこなかったが、設備の老朽化等により更新が必要な時期となってきている。</t>
    <phoneticPr fontId="5"/>
  </si>
  <si>
    <t>駅前という好立地から依然として稼働率は高いが、近隣に商業施設ができたことなどから、短時間での利用者が多い当該駐車場の利用客数が減少傾向にある。</t>
    <phoneticPr fontId="5"/>
  </si>
  <si>
    <t>指定管理者制度を導入する等、経費を削減するための取組を行っているが、更なる経営改善に取り組み、引き続き収支の黒字維持に努めたい。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</si>
</sst>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161.1</c:v>
                </c:pt>
                <c:pt idx="1">
                  <c:v>158.19999999999999</c:v>
                </c:pt>
                <c:pt idx="2">
                  <c:v>178.1</c:v>
                </c:pt>
                <c:pt idx="3">
                  <c:v>149.9</c:v>
                </c:pt>
                <c:pt idx="4">
                  <c:v>164.8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1-4DB7-A70A-E8FAED1A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DB7-A70A-E8FAED1AC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1182.0999999999999</c:v>
                </c:pt>
                <c:pt idx="1">
                  <c:v>1036.4000000000001</c:v>
                </c:pt>
                <c:pt idx="2">
                  <c:v>68.900000000000006</c:v>
                </c:pt>
                <c:pt idx="3">
                  <c:v>84.7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1-413B-B5CA-727F80C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1-413B-B5CA-727F80CB9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EEE-4A73-AC0A-D6CC9C8B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E-4A73-AC0A-D6CC9C8B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E08-4C6C-9AF1-101EC6C5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8-4C6C-9AF1-101EC6C57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5-4561-B04C-600C236C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5-4561-B04C-600C236C4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6-4280-AE37-54017512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280-AE37-54017512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235.3</c:v>
                </c:pt>
                <c:pt idx="1">
                  <c:v>235.3</c:v>
                </c:pt>
                <c:pt idx="2">
                  <c:v>235.3</c:v>
                </c:pt>
                <c:pt idx="3">
                  <c:v>223.5</c:v>
                </c:pt>
                <c:pt idx="4">
                  <c:v>211.8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C-40EB-93E7-91905A91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C-40EB-93E7-91905A91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37.9</c:v>
                </c:pt>
                <c:pt idx="1">
                  <c:v>36.799999999999997</c:v>
                </c:pt>
                <c:pt idx="2">
                  <c:v>43.9</c:v>
                </c:pt>
                <c:pt idx="3">
                  <c:v>33.299999999999997</c:v>
                </c:pt>
                <c:pt idx="4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40-4767-8549-763E419D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0-4767-8549-763E419D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1697</c:v>
                </c:pt>
                <c:pt idx="1">
                  <c:v>1599</c:v>
                </c:pt>
                <c:pt idx="2">
                  <c:v>2068</c:v>
                </c:pt>
                <c:pt idx="3">
                  <c:v>1331</c:v>
                </c:pt>
                <c:pt idx="4">
                  <c:v>1688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F-448D-BAF6-4AD58BBF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F-448D-BAF6-4AD58BBF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愛媛県今治市　駅前広場駐車場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有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410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128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17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138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161.1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158.19999999999999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178.1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149.9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164.8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235.3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235.3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235.3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223.5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211.8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410.7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385.5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419.4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509.2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3.2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2.9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252.6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252.8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269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276.60000000000002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274.8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139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140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37.9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36.799999999999997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43.9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33.299999999999997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38.799999999999997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1697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1599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2068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1331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1688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23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22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16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21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40.700000000000003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38.200000000000003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34.6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37.6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6777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7496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6967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7138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8131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141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20534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1182.0999999999999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1036.4000000000001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68.900000000000006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84.7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84.4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78.400000000000006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70.5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59.2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62.4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vVluHbQFMJkTOUSk5lQw5ybeaECNvConzJK8B5UEWpVGW6XVOAPnQJEoGlLcNv1iaG6CWXGZMrUY+ZYOmKUbA==" saltValue="8JpjY9XlrQIcsBG5DcUEq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109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100</v>
      </c>
      <c r="AX5" s="59" t="s">
        <v>110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109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111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99</v>
      </c>
      <c r="CQ5" s="59" t="s">
        <v>112</v>
      </c>
      <c r="CR5" s="59" t="s">
        <v>101</v>
      </c>
      <c r="CS5" s="59" t="s">
        <v>113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114</v>
      </c>
      <c r="DB5" s="59" t="s">
        <v>112</v>
      </c>
      <c r="DC5" s="59" t="s">
        <v>101</v>
      </c>
      <c r="DD5" s="59" t="s">
        <v>113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112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115</v>
      </c>
      <c r="B6" s="60">
        <f>B8</f>
        <v>2017</v>
      </c>
      <c r="C6" s="60">
        <f t="shared" ref="C6:X6" si="1">C8</f>
        <v>382027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愛媛県今治市</v>
      </c>
      <c r="I6" s="60" t="str">
        <f t="shared" si="1"/>
        <v>駅前広場駐車場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42</v>
      </c>
      <c r="S6" s="62" t="str">
        <f t="shared" si="1"/>
        <v>駅</v>
      </c>
      <c r="T6" s="62" t="str">
        <f t="shared" si="1"/>
        <v>有</v>
      </c>
      <c r="U6" s="63">
        <f t="shared" si="1"/>
        <v>410</v>
      </c>
      <c r="V6" s="63">
        <f t="shared" si="1"/>
        <v>17</v>
      </c>
      <c r="W6" s="63">
        <f t="shared" si="1"/>
        <v>200</v>
      </c>
      <c r="X6" s="62" t="str">
        <f t="shared" si="1"/>
        <v>代行制</v>
      </c>
      <c r="Y6" s="64">
        <f>IF(Y8="-",NA(),Y8)</f>
        <v>161.1</v>
      </c>
      <c r="Z6" s="64">
        <f t="shared" ref="Z6:AH6" si="2">IF(Z8="-",NA(),Z8)</f>
        <v>158.19999999999999</v>
      </c>
      <c r="AA6" s="64">
        <f t="shared" si="2"/>
        <v>178.1</v>
      </c>
      <c r="AB6" s="64">
        <f t="shared" si="2"/>
        <v>149.9</v>
      </c>
      <c r="AC6" s="64">
        <f t="shared" si="2"/>
        <v>164.8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37.9</v>
      </c>
      <c r="BG6" s="64">
        <f t="shared" ref="BG6:BO6" si="5">IF(BG8="-",NA(),BG8)</f>
        <v>36.799999999999997</v>
      </c>
      <c r="BH6" s="64">
        <f t="shared" si="5"/>
        <v>43.9</v>
      </c>
      <c r="BI6" s="64">
        <f t="shared" si="5"/>
        <v>33.299999999999997</v>
      </c>
      <c r="BJ6" s="64">
        <f t="shared" si="5"/>
        <v>38.799999999999997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1697</v>
      </c>
      <c r="BR6" s="65">
        <f t="shared" ref="BR6:BZ6" si="6">IF(BR8="-",NA(),BR8)</f>
        <v>1599</v>
      </c>
      <c r="BS6" s="65">
        <f t="shared" si="6"/>
        <v>2068</v>
      </c>
      <c r="BT6" s="65">
        <f t="shared" si="6"/>
        <v>1331</v>
      </c>
      <c r="BU6" s="65">
        <f t="shared" si="6"/>
        <v>1688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116</v>
      </c>
      <c r="CM6" s="63">
        <f t="shared" ref="CM6:CN6" si="7">CM8</f>
        <v>20534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1182.0999999999999</v>
      </c>
      <c r="DA6" s="64">
        <f t="shared" ref="DA6:DI6" si="8">IF(DA8="-",NA(),DA8)</f>
        <v>1036.4000000000001</v>
      </c>
      <c r="DB6" s="64">
        <f t="shared" si="8"/>
        <v>68.900000000000006</v>
      </c>
      <c r="DC6" s="64">
        <f t="shared" si="8"/>
        <v>84.7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235.3</v>
      </c>
      <c r="DL6" s="64">
        <f t="shared" ref="DL6:DT6" si="9">IF(DL8="-",NA(),DL8)</f>
        <v>235.3</v>
      </c>
      <c r="DM6" s="64">
        <f t="shared" si="9"/>
        <v>235.3</v>
      </c>
      <c r="DN6" s="64">
        <f t="shared" si="9"/>
        <v>223.5</v>
      </c>
      <c r="DO6" s="64">
        <f t="shared" si="9"/>
        <v>211.8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117</v>
      </c>
      <c r="B7" s="60">
        <f t="shared" ref="B7:X7" si="10">B8</f>
        <v>2017</v>
      </c>
      <c r="C7" s="60">
        <f t="shared" si="10"/>
        <v>382027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今治市</v>
      </c>
      <c r="I7" s="60" t="str">
        <f t="shared" si="10"/>
        <v>駅前広場駐車場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42</v>
      </c>
      <c r="S7" s="62" t="str">
        <f t="shared" si="10"/>
        <v>駅</v>
      </c>
      <c r="T7" s="62" t="str">
        <f t="shared" si="10"/>
        <v>有</v>
      </c>
      <c r="U7" s="63">
        <f t="shared" si="10"/>
        <v>410</v>
      </c>
      <c r="V7" s="63">
        <f t="shared" si="10"/>
        <v>17</v>
      </c>
      <c r="W7" s="63">
        <f t="shared" si="10"/>
        <v>200</v>
      </c>
      <c r="X7" s="62" t="str">
        <f t="shared" si="10"/>
        <v>代行制</v>
      </c>
      <c r="Y7" s="64">
        <f>Y8</f>
        <v>161.1</v>
      </c>
      <c r="Z7" s="64">
        <f t="shared" ref="Z7:AH7" si="11">Z8</f>
        <v>158.19999999999999</v>
      </c>
      <c r="AA7" s="64">
        <f t="shared" si="11"/>
        <v>178.1</v>
      </c>
      <c r="AB7" s="64">
        <f t="shared" si="11"/>
        <v>149.9</v>
      </c>
      <c r="AC7" s="64">
        <f t="shared" si="11"/>
        <v>164.8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37.9</v>
      </c>
      <c r="BG7" s="64">
        <f t="shared" ref="BG7:BO7" si="14">BG8</f>
        <v>36.799999999999997</v>
      </c>
      <c r="BH7" s="64">
        <f t="shared" si="14"/>
        <v>43.9</v>
      </c>
      <c r="BI7" s="64">
        <f t="shared" si="14"/>
        <v>33.299999999999997</v>
      </c>
      <c r="BJ7" s="64">
        <f t="shared" si="14"/>
        <v>38.799999999999997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1697</v>
      </c>
      <c r="BR7" s="65">
        <f t="shared" ref="BR7:BZ7" si="15">BR8</f>
        <v>1599</v>
      </c>
      <c r="BS7" s="65">
        <f t="shared" si="15"/>
        <v>2068</v>
      </c>
      <c r="BT7" s="65">
        <f t="shared" si="15"/>
        <v>1331</v>
      </c>
      <c r="BU7" s="65">
        <f t="shared" si="15"/>
        <v>1688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119</v>
      </c>
      <c r="CL7" s="61"/>
      <c r="CM7" s="63">
        <f>CM8</f>
        <v>20534</v>
      </c>
      <c r="CN7" s="63">
        <f>CN8</f>
        <v>0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119</v>
      </c>
      <c r="CY7" s="61"/>
      <c r="CZ7" s="64">
        <f>CZ8</f>
        <v>1182.0999999999999</v>
      </c>
      <c r="DA7" s="64">
        <f t="shared" ref="DA7:DI7" si="16">DA8</f>
        <v>1036.4000000000001</v>
      </c>
      <c r="DB7" s="64">
        <f t="shared" si="16"/>
        <v>68.900000000000006</v>
      </c>
      <c r="DC7" s="64">
        <f t="shared" si="16"/>
        <v>84.7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235.3</v>
      </c>
      <c r="DL7" s="64">
        <f t="shared" ref="DL7:DT7" si="17">DL8</f>
        <v>235.3</v>
      </c>
      <c r="DM7" s="64">
        <f t="shared" si="17"/>
        <v>235.3</v>
      </c>
      <c r="DN7" s="64">
        <f t="shared" si="17"/>
        <v>223.5</v>
      </c>
      <c r="DO7" s="64">
        <f t="shared" si="17"/>
        <v>211.8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382027</v>
      </c>
      <c r="D8" s="67">
        <v>47</v>
      </c>
      <c r="E8" s="67">
        <v>14</v>
      </c>
      <c r="F8" s="67">
        <v>0</v>
      </c>
      <c r="G8" s="67">
        <v>2</v>
      </c>
      <c r="H8" s="67" t="s">
        <v>120</v>
      </c>
      <c r="I8" s="67" t="s">
        <v>121</v>
      </c>
      <c r="J8" s="67" t="s">
        <v>122</v>
      </c>
      <c r="K8" s="67" t="s">
        <v>123</v>
      </c>
      <c r="L8" s="67" t="s">
        <v>124</v>
      </c>
      <c r="M8" s="67" t="s">
        <v>125</v>
      </c>
      <c r="N8" s="67" t="s">
        <v>126</v>
      </c>
      <c r="O8" s="68" t="s">
        <v>127</v>
      </c>
      <c r="P8" s="69" t="s">
        <v>128</v>
      </c>
      <c r="Q8" s="69" t="s">
        <v>129</v>
      </c>
      <c r="R8" s="70">
        <v>42</v>
      </c>
      <c r="S8" s="69" t="s">
        <v>130</v>
      </c>
      <c r="T8" s="69" t="s">
        <v>131</v>
      </c>
      <c r="U8" s="70">
        <v>410</v>
      </c>
      <c r="V8" s="70">
        <v>17</v>
      </c>
      <c r="W8" s="70">
        <v>200</v>
      </c>
      <c r="X8" s="69" t="s">
        <v>132</v>
      </c>
      <c r="Y8" s="71">
        <v>161.1</v>
      </c>
      <c r="Z8" s="71">
        <v>158.19999999999999</v>
      </c>
      <c r="AA8" s="71">
        <v>178.1</v>
      </c>
      <c r="AB8" s="71">
        <v>149.9</v>
      </c>
      <c r="AC8" s="71">
        <v>164.8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37.9</v>
      </c>
      <c r="BG8" s="71">
        <v>36.799999999999997</v>
      </c>
      <c r="BH8" s="71">
        <v>43.9</v>
      </c>
      <c r="BI8" s="71">
        <v>33.299999999999997</v>
      </c>
      <c r="BJ8" s="71">
        <v>38.799999999999997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1697</v>
      </c>
      <c r="BR8" s="72">
        <v>1599</v>
      </c>
      <c r="BS8" s="72">
        <v>2068</v>
      </c>
      <c r="BT8" s="73">
        <v>1331</v>
      </c>
      <c r="BU8" s="73">
        <v>1688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124</v>
      </c>
      <c r="CC8" s="71" t="s">
        <v>124</v>
      </c>
      <c r="CD8" s="71" t="s">
        <v>124</v>
      </c>
      <c r="CE8" s="71" t="s">
        <v>124</v>
      </c>
      <c r="CF8" s="71" t="s">
        <v>124</v>
      </c>
      <c r="CG8" s="71" t="s">
        <v>124</v>
      </c>
      <c r="CH8" s="71" t="s">
        <v>124</v>
      </c>
      <c r="CI8" s="71" t="s">
        <v>124</v>
      </c>
      <c r="CJ8" s="71" t="s">
        <v>124</v>
      </c>
      <c r="CK8" s="71" t="s">
        <v>124</v>
      </c>
      <c r="CL8" s="68" t="s">
        <v>124</v>
      </c>
      <c r="CM8" s="70">
        <v>20534</v>
      </c>
      <c r="CN8" s="70">
        <v>0</v>
      </c>
      <c r="CO8" s="71" t="s">
        <v>124</v>
      </c>
      <c r="CP8" s="71" t="s">
        <v>124</v>
      </c>
      <c r="CQ8" s="71" t="s">
        <v>124</v>
      </c>
      <c r="CR8" s="71" t="s">
        <v>124</v>
      </c>
      <c r="CS8" s="71" t="s">
        <v>124</v>
      </c>
      <c r="CT8" s="71" t="s">
        <v>124</v>
      </c>
      <c r="CU8" s="71" t="s">
        <v>124</v>
      </c>
      <c r="CV8" s="71" t="s">
        <v>124</v>
      </c>
      <c r="CW8" s="71" t="s">
        <v>124</v>
      </c>
      <c r="CX8" s="71" t="s">
        <v>124</v>
      </c>
      <c r="CY8" s="68" t="s">
        <v>124</v>
      </c>
      <c r="CZ8" s="71">
        <v>1182.0999999999999</v>
      </c>
      <c r="DA8" s="71">
        <v>1036.4000000000001</v>
      </c>
      <c r="DB8" s="71">
        <v>68.900000000000006</v>
      </c>
      <c r="DC8" s="71">
        <v>84.7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235.3</v>
      </c>
      <c r="DL8" s="71">
        <v>235.3</v>
      </c>
      <c r="DM8" s="71">
        <v>235.3</v>
      </c>
      <c r="DN8" s="71">
        <v>223.5</v>
      </c>
      <c r="DO8" s="71">
        <v>211.8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133</v>
      </c>
      <c r="C10" s="78" t="s">
        <v>134</v>
      </c>
      <c r="D10" s="78" t="s">
        <v>135</v>
      </c>
      <c r="E10" s="78" t="s">
        <v>136</v>
      </c>
      <c r="F10" s="78" t="s">
        <v>137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dcterms:created xsi:type="dcterms:W3CDTF">2018-12-07T10:36:14Z</dcterms:created>
  <dcterms:modified xsi:type="dcterms:W3CDTF">2019-03-01T01:52:19Z</dcterms:modified>
  <cp:category/>
</cp:coreProperties>
</file>