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提出用\"/>
    </mc:Choice>
  </mc:AlternateContent>
  <workbookProtection workbookAlgorithmName="SHA-512" workbookHashValue="cUT2kaLoZCdLP1qgt3/eR3+NZ2bqqhFPWoDVSsH2IfqXFWk96vb13u6D1ZrAqzrT8/R+6y/Ve7pjwhthFzxFKQ==" workbookSaltValue="RVOx1+WI846Pr5+N0g3dcw=="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<sst xmlns="http://schemas.openxmlformats.org/spreadsheetml/2006/main" count="228" uniqueCount="111">
  <si>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</si>
  <si>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</si>
  <si>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</si>
  <si>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</si>
  <si>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</si>
  <si>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</si>
  <si>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</si>
  <si>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</si>
  <si>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</si>
  <si>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</si>
  <si>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</si>
  <si>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</si>
  <si>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</si>
  <si>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</si>
  <si>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</si>
  <si>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</si>
  <si>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</si>
  <si>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</si>
  <si>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</si>
  <si>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</si>
  <si>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</si>
  <si>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</si>
  <si>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</si>
  <si>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</si>
  <si>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</si>
  <si>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</si>
  <si>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</si>
  <si>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</si>
  <si>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</si>
  <si>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</si>
  <si>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</si>
  <si>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</si>
  <si>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</si>
  <si>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</si>
  <si>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</si>
  <si>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</si>
  <si>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</si>
  <si>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</si>
  <si>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</si>
  <si>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</si>
  <si>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</si>
  <si>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</si>
  <si>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</si>
  <si>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</si>
  <si>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</si>
  <si>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</si>
  <si>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</si>
  <si>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</si>
  <si>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</si>
  <si>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</si>
  <si>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</si>
  <si>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</si>
  <si>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</si>
  <si>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</si>
  <si>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</si>
  <si>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</si>
  <si>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</si>
  <si>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</si>
  <si>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</si>
  <si>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</si>
  <si>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</si>
  <si>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</si>
  <si>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</si>
  <si>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</si>
  <si>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</si>
  <si>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</si>
  <si>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</si>
  <si>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</si>
  <si>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</si>
  <si>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</si>
  <si>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</si>
  <si>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</si>
  <si>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</si>
  <si>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</si>
  <si>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</si>
  <si>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</si>
  <si>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</si>
  <si>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</si>
  <si>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</si>
  <si>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</si>
  <si>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</si>
  <si>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</si>
  <si>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</si>
  <si>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</si>
  <si>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</si>
  <si>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</si>
  <si>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</si>
  <si>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</si>
  <si>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</si>
  <si>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愛媛県　今治市</t>
  </si>
  <si>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</si>
  <si>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</si>
  <si>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</si>
  <si>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</si>
  <si>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</si>
  <si>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</si>
  <si>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</si>
  <si>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</si>
  <si>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</si>
  <si>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</si>
  <si>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</si>
  <si>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</si>
  <si>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</si>
  <si>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</si>
  <si>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</si>
  <si>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</si>
  <si>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</si>
  <si>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</si>
  <si>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平成27年度から陸地部のストックマネジメント事業による機能診断等を行っており、平成30年度に最適整備構想を策定し、令和元年度からは、島嶼部についても順次、実施する予定としている。
　今後は、耐用年数が経過し、老朽化等による機能の低下が考えられる施設について、 補助制度を活用しながら施設の更新等を行っていく予定である。</t>
    <rPh sb="58" eb="60">
      <t>レイワ</t>
    </rPh>
    <rPh sb="60" eb="62">
      <t>ガンネン</t>
    </rPh>
    <rPh sb="62" eb="63">
      <t>ド</t>
    </rPh>
    <rPh sb="92" eb="94">
      <t>コンゴ</t>
    </rPh>
    <rPh sb="131" eb="133">
      <t>ホジョ</t>
    </rPh>
    <rPh sb="133" eb="135">
      <t>セイド</t>
    </rPh>
    <rPh sb="136" eb="138">
      <t>カツヨウ</t>
    </rPh>
    <rPh sb="142" eb="144">
      <t>シセツ</t>
    </rPh>
    <rPh sb="145" eb="147">
      <t>コウシン</t>
    </rPh>
    <rPh sb="147" eb="148">
      <t>トウ</t>
    </rPh>
    <rPh sb="149" eb="150">
      <t>オコナ</t>
    </rPh>
    <rPh sb="154" eb="156">
      <t>ヨテイ</t>
    </rPh>
    <phoneticPr fontId="1"/>
  </si>
  <si>
    <t>　最適整備構想に基づき、汚水処理施設や管渠等の増改築及び老朽化した施設の機能回復を図ることとしている。
　また、整備事業のピークは過ぎているため、地方債償還金については逓減することから、汚水処理原価についても逓減し、経費回収率も改善すると考えている。
　なお、現在進めている統合整備事業では、農業集落排水の朝倉地区６処理区を、令和３年度から一つの処理場で処理する予定のほか、令和元年度からは北浦東地区を特定環境保全公共下水道の木浦・有津地区に統合する事業を開始しており、令和２年度に接続完了の予定である。施設の統廃合により、施設利用率のほか、収支や経費回収率も改善すべく経営の健全化を図っている。</t>
    <rPh sb="163" eb="165">
      <t>レイワ</t>
    </rPh>
    <rPh sb="187" eb="189">
      <t>レイワ</t>
    </rPh>
    <rPh sb="189" eb="190">
      <t>ガン</t>
    </rPh>
    <rPh sb="235" eb="237">
      <t>レイワ</t>
    </rPh>
    <rPh sb="238" eb="240">
      <t>ネンド</t>
    </rPh>
    <rPh sb="241" eb="243">
      <t>セツゾク</t>
    </rPh>
    <rPh sb="243" eb="245">
      <t>カンリョウ</t>
    </rPh>
    <rPh sb="246" eb="248">
      <t>ヨテイ</t>
    </rPh>
    <phoneticPr fontId="1"/>
  </si>
  <si>
    <t>　農業集落排水事業には、処理場が27箇所あり、その資本費、維持管理費により汚水処理原価が高くなっているものの、使用料については、公共下水道事業の料金体系に準じているため、①の収益的収支比率及び⑤の経費回収率ともに、100％を大きく下回っている。
　なお、①の収益的収支比率について、前年度と比較して19.23ポイント低下しているが、平成30年度から資本費平準化債の借入れを始めたため、収益的収入の他会計繰入金が大幅に減少したためである。
　⑤の経費回収率について、前年度と比較して6.32ポイント低下しているが、施設の老朽化に伴いマンホールポンプや処理場の修繕等が増加したため、汚水処理費が増加したためである。
　同様に、⑥汚水処理原価についても、汚水処理費が増加したため、前年度と比較して増加している。
　⑧水洗化率については、未接続世帯に普及員が訪問し、接続促進を行うことにより年々改善しているものの、類似団体平均値と比べて低くなっている。</t>
    <rPh sb="131" eb="132">
      <t>テキ</t>
    </rPh>
    <rPh sb="145" eb="147">
      <t>ヒカク</t>
    </rPh>
    <rPh sb="158" eb="160">
      <t>テイカ</t>
    </rPh>
    <rPh sb="166" eb="168">
      <t>ヘイセイ</t>
    </rPh>
    <rPh sb="170" eb="172">
      <t>ネンド</t>
    </rPh>
    <rPh sb="174" eb="176">
      <t>シホン</t>
    </rPh>
    <rPh sb="176" eb="177">
      <t>ヒ</t>
    </rPh>
    <rPh sb="177" eb="180">
      <t>ヘイジュンカ</t>
    </rPh>
    <rPh sb="180" eb="181">
      <t>サイ</t>
    </rPh>
    <rPh sb="182" eb="184">
      <t>カリイ</t>
    </rPh>
    <rPh sb="186" eb="187">
      <t>ハジ</t>
    </rPh>
    <rPh sb="192" eb="195">
      <t>シュウエキテキ</t>
    </rPh>
    <rPh sb="195" eb="197">
      <t>シュウニュウ</t>
    </rPh>
    <rPh sb="198" eb="199">
      <t>タ</t>
    </rPh>
    <rPh sb="199" eb="201">
      <t>カイケイ</t>
    </rPh>
    <rPh sb="201" eb="203">
      <t>クリイレ</t>
    </rPh>
    <rPh sb="203" eb="204">
      <t>キン</t>
    </rPh>
    <rPh sb="205" eb="207">
      <t>オオハバ</t>
    </rPh>
    <rPh sb="208" eb="210">
      <t>ゲンショウ</t>
    </rPh>
    <rPh sb="222" eb="224">
      <t>ケイヒ</t>
    </rPh>
    <rPh sb="224" eb="226">
      <t>カイシュウ</t>
    </rPh>
    <rPh sb="226" eb="227">
      <t>リツ</t>
    </rPh>
    <rPh sb="232" eb="235">
      <t>ゼンネンド</t>
    </rPh>
    <rPh sb="236" eb="238">
      <t>ヒカク</t>
    </rPh>
    <rPh sb="248" eb="250">
      <t>テイカ</t>
    </rPh>
    <rPh sb="256" eb="258">
      <t>シセツ</t>
    </rPh>
    <rPh sb="259" eb="262">
      <t>ロウキュウカ</t>
    </rPh>
    <rPh sb="263" eb="264">
      <t>トモナ</t>
    </rPh>
    <rPh sb="274" eb="277">
      <t>ショリジョウ</t>
    </rPh>
    <rPh sb="278" eb="280">
      <t>シュウゼン</t>
    </rPh>
    <rPh sb="280" eb="281">
      <t>トウ</t>
    </rPh>
    <rPh sb="282" eb="284">
      <t>ゾウカ</t>
    </rPh>
    <rPh sb="289" eb="291">
      <t>オスイ</t>
    </rPh>
    <rPh sb="291" eb="293">
      <t>ショリ</t>
    </rPh>
    <rPh sb="293" eb="294">
      <t>ヒ</t>
    </rPh>
    <rPh sb="295" eb="297">
      <t>ゾウカ</t>
    </rPh>
    <rPh sb="307" eb="309">
      <t>ドウヨウ</t>
    </rPh>
    <rPh sb="312" eb="314">
      <t>オスイ</t>
    </rPh>
    <rPh sb="314" eb="316">
      <t>ショリ</t>
    </rPh>
    <rPh sb="316" eb="318">
      <t>ゲンカ</t>
    </rPh>
    <rPh sb="324" eb="326">
      <t>オスイ</t>
    </rPh>
    <rPh sb="326" eb="328">
      <t>ショリ</t>
    </rPh>
    <rPh sb="328" eb="329">
      <t>ヒ</t>
    </rPh>
    <rPh sb="330" eb="332">
      <t>ゾウカ</t>
    </rPh>
    <rPh sb="337" eb="340">
      <t>ゼンネンド</t>
    </rPh>
    <rPh sb="341" eb="343">
      <t>ヒカク</t>
    </rPh>
    <rPh sb="345" eb="347">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</si>
</sst>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0.06</c:v>
                </c:pt>
                <c:pt idx="4" formatCode="#,##0.00;&quot;△&quot;#,##0.00;&quot;-&quot;">
                  <c:v>0.02</c:v>
                </c:pt>
              </c:numCache>
            </c:numRef>
          </c:val>
          <c:extLst>
            <c:ext xmlns:c16="http://schemas.microsoft.com/office/drawing/2014/chart" uri="{C3380CC4-5D6E-409C-BE32-E72D297353CC}">
              <c16:uniqueId val="{00000000-C11D-4F9A-8397-63470B8E27B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0.11</c:v>
                </c:pt>
                <c:pt idx="2">
                  <c:v>0.05</c:v>
                </c:pt>
                <c:pt idx="3">
                  <c:v>0.44</c:v>
                </c:pt>
                <c:pt idx="4">
                  <c:v>0.04</c:v>
                </c:pt>
              </c:numCache>
            </c:numRef>
          </c:val>
          <c:smooth val="0"/>
          <c:extLst>
            <c:ext xmlns:c16="http://schemas.microsoft.com/office/drawing/2014/chart" uri="{C3380CC4-5D6E-409C-BE32-E72D297353CC}">
              <c16:uniqueId val="{00000001-C11D-4F9A-8397-63470B8E27B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40.479999999999997</c:v>
                </c:pt>
                <c:pt idx="1">
                  <c:v>38.61</c:v>
                </c:pt>
                <c:pt idx="2">
                  <c:v>39.42</c:v>
                </c:pt>
                <c:pt idx="3">
                  <c:v>37.42</c:v>
                </c:pt>
                <c:pt idx="4">
                  <c:v>38.76</c:v>
                </c:pt>
              </c:numCache>
            </c:numRef>
          </c:val>
          <c:extLst>
            <c:ext xmlns:c16="http://schemas.microsoft.com/office/drawing/2014/chart" uri="{C3380CC4-5D6E-409C-BE32-E72D297353CC}">
              <c16:uniqueId val="{00000000-21C8-4FC0-BBE7-72EF3E9BFE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57.3</c:v>
                </c:pt>
                <c:pt idx="2">
                  <c:v>56</c:v>
                </c:pt>
                <c:pt idx="3">
                  <c:v>56.01</c:v>
                </c:pt>
                <c:pt idx="4">
                  <c:v>56.72</c:v>
                </c:pt>
              </c:numCache>
            </c:numRef>
          </c:val>
          <c:smooth val="0"/>
          <c:extLst>
            <c:ext xmlns:c16="http://schemas.microsoft.com/office/drawing/2014/chart" uri="{C3380CC4-5D6E-409C-BE32-E72D297353CC}">
              <c16:uniqueId val="{00000001-21C8-4FC0-BBE7-72EF3E9BFE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82.05</c:v>
                </c:pt>
                <c:pt idx="1">
                  <c:v>81.84</c:v>
                </c:pt>
                <c:pt idx="2">
                  <c:v>85.77</c:v>
                </c:pt>
                <c:pt idx="3">
                  <c:v>85.88</c:v>
                </c:pt>
                <c:pt idx="4">
                  <c:v>86.4</c:v>
                </c:pt>
              </c:numCache>
            </c:numRef>
          </c:val>
          <c:extLst>
            <c:ext xmlns:c16="http://schemas.microsoft.com/office/drawing/2014/chart" uri="{C3380CC4-5D6E-409C-BE32-E72D297353CC}">
              <c16:uniqueId val="{00000000-8558-44C6-95B0-E7F3BEC85D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89.43</c:v>
                </c:pt>
                <c:pt idx="2">
                  <c:v>89.51</c:v>
                </c:pt>
                <c:pt idx="3">
                  <c:v>89.77</c:v>
                </c:pt>
                <c:pt idx="4">
                  <c:v>90.04</c:v>
                </c:pt>
              </c:numCache>
            </c:numRef>
          </c:val>
          <c:smooth val="0"/>
          <c:extLst>
            <c:ext xmlns:c16="http://schemas.microsoft.com/office/drawing/2014/chart" uri="{C3380CC4-5D6E-409C-BE32-E72D297353CC}">
              <c16:uniqueId val="{00000001-8558-44C6-95B0-E7F3BEC85D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62.26</c:v>
                </c:pt>
                <c:pt idx="1">
                  <c:v>64.14</c:v>
                </c:pt>
                <c:pt idx="2">
                  <c:v>65.13</c:v>
                </c:pt>
                <c:pt idx="3">
                  <c:v>81.95</c:v>
                </c:pt>
                <c:pt idx="4">
                  <c:v>62.72</c:v>
                </c:pt>
              </c:numCache>
            </c:numRef>
          </c:val>
          <c:extLst>
            <c:ext xmlns:c16="http://schemas.microsoft.com/office/drawing/2014/chart" uri="{C3380CC4-5D6E-409C-BE32-E72D297353CC}">
              <c16:uniqueId val="{00000000-0D87-4CB6-9AA1-4F47B3A912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87-4CB6-9AA1-4F47B3A912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A8-4A19-B136-7A7CA85C01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8-4A19-B136-7A7CA85C01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A8-4F78-B965-9C51CB5D7E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A8-4F78-B965-9C51CB5D7E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AF-40C1-A15D-12DB3A4A95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AF-40C1-A15D-12DB3A4A95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BD-45FE-B00C-5855E0A327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BD-45FE-B00C-5855E0A327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1003.8</c:v>
                </c:pt>
                <c:pt idx="1">
                  <c:v>947.58</c:v>
                </c:pt>
                <c:pt idx="2">
                  <c:v>1038.1099999999999</c:v>
                </c:pt>
                <c:pt idx="3" formatCode="#,##0.00;&quot;△&quot;#,##0.00">
                  <c:v>0</c:v>
                </c:pt>
                <c:pt idx="4" formatCode="#,##0.00;&quot;△&quot;#,##0.00">
                  <c:v>0</c:v>
                </c:pt>
              </c:numCache>
            </c:numRef>
          </c:val>
          <c:extLst>
            <c:ext xmlns:c16="http://schemas.microsoft.com/office/drawing/2014/chart" uri="{C3380CC4-5D6E-409C-BE32-E72D297353CC}">
              <c16:uniqueId val="{00000000-D79C-470D-83AA-52DBB40888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721.43</c:v>
                </c:pt>
                <c:pt idx="2">
                  <c:v>685.34</c:v>
                </c:pt>
                <c:pt idx="3">
                  <c:v>684.74</c:v>
                </c:pt>
                <c:pt idx="4">
                  <c:v>654.91999999999996</c:v>
                </c:pt>
              </c:numCache>
            </c:numRef>
          </c:val>
          <c:smooth val="0"/>
          <c:extLst>
            <c:ext xmlns:c16="http://schemas.microsoft.com/office/drawing/2014/chart" uri="{C3380CC4-5D6E-409C-BE32-E72D297353CC}">
              <c16:uniqueId val="{00000001-D79C-470D-83AA-52DBB40888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44.6</c:v>
                </c:pt>
                <c:pt idx="1">
                  <c:v>46.88</c:v>
                </c:pt>
                <c:pt idx="2">
                  <c:v>67.84</c:v>
                </c:pt>
                <c:pt idx="3">
                  <c:v>65.180000000000007</c:v>
                </c:pt>
                <c:pt idx="4">
                  <c:v>58.86</c:v>
                </c:pt>
              </c:numCache>
            </c:numRef>
          </c:val>
          <c:extLst>
            <c:ext xmlns:c16="http://schemas.microsoft.com/office/drawing/2014/chart" uri="{C3380CC4-5D6E-409C-BE32-E72D297353CC}">
              <c16:uniqueId val="{00000000-DB1B-4B8D-8E75-F5ABEB0F2F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59.3</c:v>
                </c:pt>
                <c:pt idx="2">
                  <c:v>59.83</c:v>
                </c:pt>
                <c:pt idx="3">
                  <c:v>65.33</c:v>
                </c:pt>
                <c:pt idx="4">
                  <c:v>65.39</c:v>
                </c:pt>
              </c:numCache>
            </c:numRef>
          </c:val>
          <c:smooth val="0"/>
          <c:extLst>
            <c:ext xmlns:c16="http://schemas.microsoft.com/office/drawing/2014/chart" uri="{C3380CC4-5D6E-409C-BE32-E72D297353CC}">
              <c16:uniqueId val="{00000001-DB1B-4B8D-8E75-F5ABEB0F2F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371.26</c:v>
                </c:pt>
                <c:pt idx="1">
                  <c:v>353.42</c:v>
                </c:pt>
                <c:pt idx="2">
                  <c:v>240.55</c:v>
                </c:pt>
                <c:pt idx="3">
                  <c:v>250.83</c:v>
                </c:pt>
                <c:pt idx="4">
                  <c:v>276.63</c:v>
                </c:pt>
              </c:numCache>
            </c:numRef>
          </c:val>
          <c:extLst>
            <c:ext xmlns:c16="http://schemas.microsoft.com/office/drawing/2014/chart" uri="{C3380CC4-5D6E-409C-BE32-E72D297353CC}">
              <c16:uniqueId val="{00000000-750A-492A-BA2F-9BE41E835C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248.14</c:v>
                </c:pt>
                <c:pt idx="2">
                  <c:v>246.66</c:v>
                </c:pt>
                <c:pt idx="3">
                  <c:v>227.43</c:v>
                </c:pt>
                <c:pt idx="4">
                  <c:v>230.88</c:v>
                </c:pt>
              </c:numCache>
            </c:numRef>
          </c:val>
          <c:smooth val="0"/>
          <c:extLst>
            <c:ext xmlns:c16="http://schemas.microsoft.com/office/drawing/2014/chart" uri="{C3380CC4-5D6E-409C-BE32-E72D297353CC}">
              <c16:uniqueId val="{00000001-750A-492A-BA2F-9BE41E835C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【747.76】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【52.23】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【261.46】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【59.51】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3</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今治市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8</v>
      </c>
      <c r="C7" s="43"/>
      <c r="D7" s="43"/>
      <c r="E7" s="43"/>
      <c r="F7" s="43"/>
      <c r="G7" s="43"/>
      <c r="H7" s="43"/>
      <c r="I7" s="43" t="s">
        <v>14</v>
      </c>
      <c r="J7" s="43"/>
      <c r="K7" s="43"/>
      <c r="L7" s="43"/>
      <c r="M7" s="43"/>
      <c r="N7" s="43"/>
      <c r="O7" s="43"/>
      <c r="P7" s="43" t="s">
        <v>7</v>
      </c>
      <c r="Q7" s="43"/>
      <c r="R7" s="43"/>
      <c r="S7" s="43"/>
      <c r="T7" s="43"/>
      <c r="U7" s="43"/>
      <c r="V7" s="43"/>
      <c r="W7" s="43" t="s">
        <v>16</v>
      </c>
      <c r="X7" s="43"/>
      <c r="Y7" s="43"/>
      <c r="Z7" s="43"/>
      <c r="AA7" s="43"/>
      <c r="AB7" s="43"/>
      <c r="AC7" s="43"/>
      <c r="AD7" s="43" t="s">
        <v>6</v>
      </c>
      <c r="AE7" s="43"/>
      <c r="AF7" s="43"/>
      <c r="AG7" s="43"/>
      <c r="AH7" s="43"/>
      <c r="AI7" s="43"/>
      <c r="AJ7" s="43"/>
      <c r="AK7" s="3"/>
      <c r="AL7" s="43" t="s">
        <v>17</v>
      </c>
      <c r="AM7" s="43"/>
      <c r="AN7" s="43"/>
      <c r="AO7" s="43"/>
      <c r="AP7" s="43"/>
      <c r="AQ7" s="43"/>
      <c r="AR7" s="43"/>
      <c r="AS7" s="43"/>
      <c r="AT7" s="43" t="s">
        <v>12</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農業集落排水</v>
      </c>
      <c r="Q8" s="44"/>
      <c r="R8" s="44"/>
      <c r="S8" s="44"/>
      <c r="T8" s="44"/>
      <c r="U8" s="44"/>
      <c r="V8" s="44"/>
      <c r="W8" s="44" t="str">
        <f>データ!L6</f>
        <v>F1</v>
      </c>
      <c r="X8" s="44"/>
      <c r="Y8" s="44"/>
      <c r="Z8" s="44"/>
      <c r="AA8" s="44"/>
      <c r="AB8" s="44"/>
      <c r="AC8" s="44"/>
      <c r="AD8" s="45" t="str">
        <f>データ!$M$6</f>
        <v>非設置</v>
      </c>
      <c r="AE8" s="45"/>
      <c r="AF8" s="45"/>
      <c r="AG8" s="45"/>
      <c r="AH8" s="45"/>
      <c r="AI8" s="45"/>
      <c r="AJ8" s="45"/>
      <c r="AK8" s="3"/>
      <c r="AL8" s="46">
        <f>データ!S6</f>
        <v>160178</v>
      </c>
      <c r="AM8" s="46"/>
      <c r="AN8" s="46"/>
      <c r="AO8" s="46"/>
      <c r="AP8" s="46"/>
      <c r="AQ8" s="46"/>
      <c r="AR8" s="46"/>
      <c r="AS8" s="46"/>
      <c r="AT8" s="47">
        <f>データ!T6</f>
        <v>419.14</v>
      </c>
      <c r="AU8" s="47"/>
      <c r="AV8" s="47"/>
      <c r="AW8" s="47"/>
      <c r="AX8" s="47"/>
      <c r="AY8" s="47"/>
      <c r="AZ8" s="47"/>
      <c r="BA8" s="47"/>
      <c r="BB8" s="47">
        <f>データ!U6</f>
        <v>382.16</v>
      </c>
      <c r="BC8" s="47"/>
      <c r="BD8" s="47"/>
      <c r="BE8" s="47"/>
      <c r="BF8" s="47"/>
      <c r="BG8" s="47"/>
      <c r="BH8" s="47"/>
      <c r="BI8" s="47"/>
      <c r="BJ8" s="3"/>
      <c r="BK8" s="3"/>
      <c r="BL8" s="48" t="s">
        <v>13</v>
      </c>
      <c r="BM8" s="49"/>
      <c r="BN8" s="17" t="s">
        <v>21</v>
      </c>
      <c r="BO8" s="20"/>
      <c r="BP8" s="20"/>
      <c r="BQ8" s="20"/>
      <c r="BR8" s="20"/>
      <c r="BS8" s="20"/>
      <c r="BT8" s="20"/>
      <c r="BU8" s="20"/>
      <c r="BV8" s="20"/>
      <c r="BW8" s="20"/>
      <c r="BX8" s="20"/>
      <c r="BY8" s="24"/>
    </row>
    <row r="9" spans="1:78" ht="18.75" customHeight="1" x14ac:dyDescent="0.15">
      <c r="A9" s="2"/>
      <c r="B9" s="43" t="s">
        <v>23</v>
      </c>
      <c r="C9" s="43"/>
      <c r="D9" s="43"/>
      <c r="E9" s="43"/>
      <c r="F9" s="43"/>
      <c r="G9" s="43"/>
      <c r="H9" s="43"/>
      <c r="I9" s="43" t="s">
        <v>24</v>
      </c>
      <c r="J9" s="43"/>
      <c r="K9" s="43"/>
      <c r="L9" s="43"/>
      <c r="M9" s="43"/>
      <c r="N9" s="43"/>
      <c r="O9" s="43"/>
      <c r="P9" s="43" t="s">
        <v>25</v>
      </c>
      <c r="Q9" s="43"/>
      <c r="R9" s="43"/>
      <c r="S9" s="43"/>
      <c r="T9" s="43"/>
      <c r="U9" s="43"/>
      <c r="V9" s="43"/>
      <c r="W9" s="43" t="s">
        <v>28</v>
      </c>
      <c r="X9" s="43"/>
      <c r="Y9" s="43"/>
      <c r="Z9" s="43"/>
      <c r="AA9" s="43"/>
      <c r="AB9" s="43"/>
      <c r="AC9" s="43"/>
      <c r="AD9" s="43" t="s">
        <v>22</v>
      </c>
      <c r="AE9" s="43"/>
      <c r="AF9" s="43"/>
      <c r="AG9" s="43"/>
      <c r="AH9" s="43"/>
      <c r="AI9" s="43"/>
      <c r="AJ9" s="43"/>
      <c r="AK9" s="3"/>
      <c r="AL9" s="43" t="s">
        <v>32</v>
      </c>
      <c r="AM9" s="43"/>
      <c r="AN9" s="43"/>
      <c r="AO9" s="43"/>
      <c r="AP9" s="43"/>
      <c r="AQ9" s="43"/>
      <c r="AR9" s="43"/>
      <c r="AS9" s="43"/>
      <c r="AT9" s="43" t="s">
        <v>33</v>
      </c>
      <c r="AU9" s="43"/>
      <c r="AV9" s="43"/>
      <c r="AW9" s="43"/>
      <c r="AX9" s="43"/>
      <c r="AY9" s="43"/>
      <c r="AZ9" s="43"/>
      <c r="BA9" s="43"/>
      <c r="BB9" s="43" t="s">
        <v>36</v>
      </c>
      <c r="BC9" s="43"/>
      <c r="BD9" s="43"/>
      <c r="BE9" s="43"/>
      <c r="BF9" s="43"/>
      <c r="BG9" s="43"/>
      <c r="BH9" s="43"/>
      <c r="BI9" s="43"/>
      <c r="BJ9" s="3"/>
      <c r="BK9" s="3"/>
      <c r="BL9" s="50" t="s">
        <v>37</v>
      </c>
      <c r="BM9" s="51"/>
      <c r="BN9" s="18" t="s">
        <v>39</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10.19</v>
      </c>
      <c r="Q10" s="47"/>
      <c r="R10" s="47"/>
      <c r="S10" s="47"/>
      <c r="T10" s="47"/>
      <c r="U10" s="47"/>
      <c r="V10" s="47"/>
      <c r="W10" s="47">
        <f>データ!Q6</f>
        <v>114.36</v>
      </c>
      <c r="X10" s="47"/>
      <c r="Y10" s="47"/>
      <c r="Z10" s="47"/>
      <c r="AA10" s="47"/>
      <c r="AB10" s="47"/>
      <c r="AC10" s="47"/>
      <c r="AD10" s="46">
        <f>データ!R6</f>
        <v>2741</v>
      </c>
      <c r="AE10" s="46"/>
      <c r="AF10" s="46"/>
      <c r="AG10" s="46"/>
      <c r="AH10" s="46"/>
      <c r="AI10" s="46"/>
      <c r="AJ10" s="46"/>
      <c r="AK10" s="2"/>
      <c r="AL10" s="46">
        <f>データ!V6</f>
        <v>16230</v>
      </c>
      <c r="AM10" s="46"/>
      <c r="AN10" s="46"/>
      <c r="AO10" s="46"/>
      <c r="AP10" s="46"/>
      <c r="AQ10" s="46"/>
      <c r="AR10" s="46"/>
      <c r="AS10" s="46"/>
      <c r="AT10" s="47">
        <f>データ!W6</f>
        <v>6.67</v>
      </c>
      <c r="AU10" s="47"/>
      <c r="AV10" s="47"/>
      <c r="AW10" s="47"/>
      <c r="AX10" s="47"/>
      <c r="AY10" s="47"/>
      <c r="AZ10" s="47"/>
      <c r="BA10" s="47"/>
      <c r="BB10" s="47">
        <f>データ!X6</f>
        <v>2433.2800000000002</v>
      </c>
      <c r="BC10" s="47"/>
      <c r="BD10" s="47"/>
      <c r="BE10" s="47"/>
      <c r="BF10" s="47"/>
      <c r="BG10" s="47"/>
      <c r="BH10" s="47"/>
      <c r="BI10" s="47"/>
      <c r="BJ10" s="2"/>
      <c r="BK10" s="2"/>
      <c r="BL10" s="52" t="s">
        <v>40</v>
      </c>
      <c r="BM10" s="53"/>
      <c r="BN10" s="19" t="s">
        <v>31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42</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30</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43</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110</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45</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9" t="s">
        <v>108</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9"/>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9"/>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9"/>
      <c r="BM59" s="70"/>
      <c r="BN59" s="70"/>
      <c r="BO59" s="70"/>
      <c r="BP59" s="70"/>
      <c r="BQ59" s="70"/>
      <c r="BR59" s="70"/>
      <c r="BS59" s="70"/>
      <c r="BT59" s="70"/>
      <c r="BU59" s="70"/>
      <c r="BV59" s="70"/>
      <c r="BW59" s="70"/>
      <c r="BX59" s="70"/>
      <c r="BY59" s="70"/>
      <c r="BZ59" s="71"/>
    </row>
    <row r="60" spans="1:78" ht="13.5" customHeight="1" x14ac:dyDescent="0.15">
      <c r="A60" s="2"/>
      <c r="B60" s="60" t="s">
        <v>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10</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109</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2"/>
      <c r="BM82" s="73"/>
      <c r="BN82" s="73"/>
      <c r="BO82" s="73"/>
      <c r="BP82" s="73"/>
      <c r="BQ82" s="73"/>
      <c r="BR82" s="73"/>
      <c r="BS82" s="73"/>
      <c r="BT82" s="73"/>
      <c r="BU82" s="73"/>
      <c r="BV82" s="73"/>
      <c r="BW82" s="73"/>
      <c r="BX82" s="73"/>
      <c r="BY82" s="73"/>
      <c r="BZ82" s="74"/>
    </row>
    <row r="83" spans="1:78" x14ac:dyDescent="0.15">
      <c r="C83" s="2" t="s">
        <v>46</v>
      </c>
    </row>
    <row r="84" spans="1:78" x14ac:dyDescent="0.15">
      <c r="C84" s="2"/>
    </row>
    <row r="85" spans="1:78" hidden="1" x14ac:dyDescent="0.15">
      <c r="B85" s="6" t="s">
        <v>47</v>
      </c>
      <c r="C85" s="6"/>
      <c r="D85" s="6"/>
      <c r="E85" s="6" t="s">
        <v>49</v>
      </c>
      <c r="F85" s="6" t="s">
        <v>50</v>
      </c>
      <c r="G85" s="6" t="s">
        <v>51</v>
      </c>
      <c r="H85" s="6" t="s">
        <v>44</v>
      </c>
      <c r="I85" s="6" t="s">
        <v>9</v>
      </c>
      <c r="J85" s="6" t="s">
        <v>52</v>
      </c>
      <c r="K85" s="6" t="s">
        <v>53</v>
      </c>
      <c r="L85" s="6" t="s">
        <v>35</v>
      </c>
      <c r="M85" s="6" t="s">
        <v>38</v>
      </c>
      <c r="N85" s="6" t="s">
        <v>54</v>
      </c>
      <c r="O85" s="6" t="s">
        <v>56</v>
      </c>
    </row>
    <row r="86" spans="1:78" hidden="1" x14ac:dyDescent="0.15">
      <c r="B86" s="6"/>
      <c r="C86" s="6"/>
      <c r="D86" s="6"/>
      <c r="E86" s="6" t="str">
        <f>データ!AI6</f>
        <v/>
      </c>
      <c r="F86" s="6" t="s">
        <v>41</v>
      </c>
      <c r="G86" s="6" t="s">
        <v>41</v>
      </c>
      <c r="H86" s="6" t="str">
        <f>データ!BP6</f>
        <v>【747.76】</v>
      </c>
      <c r="I86" s="6" t="str">
        <f>データ!CA6</f>
        <v>【59.51】</v>
      </c>
      <c r="J86" s="6" t="str">
        <f>データ!CL6</f>
        <v>【261.46】</v>
      </c>
      <c r="K86" s="6" t="str">
        <f>データ!CW6</f>
        <v>【52.23】</v>
      </c>
      <c r="L86" s="6" t="str">
        <f>データ!DH6</f>
        <v>【85.82】</v>
      </c>
      <c r="M86" s="6" t="s">
        <v>41</v>
      </c>
      <c r="N86" s="6" t="s">
        <v>41</v>
      </c>
      <c r="O86" s="6" t="str">
        <f>データ!EO6</f>
        <v>【0.02】</v>
      </c>
    </row>
  </sheetData>
  <sheetProtection algorithmName="SHA-512" hashValue="VgeeohoNKANlzYCcAod/JNi64dPkt6RVFWq8a4UmfQhUDFLbH3SZcAUeY2SSLy6QiNJ547d9q9o7u7lmTmxHXQ==" saltValue="dKh5IAAgLpE5vRRfjMU7L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34</v>
      </c>
      <c r="C3" s="30" t="s">
        <v>61</v>
      </c>
      <c r="D3" s="30" t="s">
        <v>62</v>
      </c>
      <c r="E3" s="30" t="s">
        <v>5</v>
      </c>
      <c r="F3" s="30" t="s">
        <v>4</v>
      </c>
      <c r="G3" s="30" t="s">
        <v>27</v>
      </c>
      <c r="H3" s="77" t="s">
        <v>58</v>
      </c>
      <c r="I3" s="78"/>
      <c r="J3" s="78"/>
      <c r="K3" s="78"/>
      <c r="L3" s="78"/>
      <c r="M3" s="78"/>
      <c r="N3" s="78"/>
      <c r="O3" s="78"/>
      <c r="P3" s="78"/>
      <c r="Q3" s="78"/>
      <c r="R3" s="78"/>
      <c r="S3" s="78"/>
      <c r="T3" s="78"/>
      <c r="U3" s="78"/>
      <c r="V3" s="78"/>
      <c r="W3" s="78"/>
      <c r="X3" s="79"/>
      <c r="Y3" s="75"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11</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63</v>
      </c>
      <c r="B4" s="31"/>
      <c r="C4" s="31"/>
      <c r="D4" s="31"/>
      <c r="E4" s="31"/>
      <c r="F4" s="31"/>
      <c r="G4" s="31"/>
      <c r="H4" s="80"/>
      <c r="I4" s="81"/>
      <c r="J4" s="81"/>
      <c r="K4" s="81"/>
      <c r="L4" s="81"/>
      <c r="M4" s="81"/>
      <c r="N4" s="81"/>
      <c r="O4" s="81"/>
      <c r="P4" s="81"/>
      <c r="Q4" s="81"/>
      <c r="R4" s="81"/>
      <c r="S4" s="81"/>
      <c r="T4" s="81"/>
      <c r="U4" s="81"/>
      <c r="V4" s="81"/>
      <c r="W4" s="81"/>
      <c r="X4" s="82"/>
      <c r="Y4" s="76" t="s">
        <v>26</v>
      </c>
      <c r="Z4" s="76"/>
      <c r="AA4" s="76"/>
      <c r="AB4" s="76"/>
      <c r="AC4" s="76"/>
      <c r="AD4" s="76"/>
      <c r="AE4" s="76"/>
      <c r="AF4" s="76"/>
      <c r="AG4" s="76"/>
      <c r="AH4" s="76"/>
      <c r="AI4" s="76"/>
      <c r="AJ4" s="76" t="s">
        <v>48</v>
      </c>
      <c r="AK4" s="76"/>
      <c r="AL4" s="76"/>
      <c r="AM4" s="76"/>
      <c r="AN4" s="76"/>
      <c r="AO4" s="76"/>
      <c r="AP4" s="76"/>
      <c r="AQ4" s="76"/>
      <c r="AR4" s="76"/>
      <c r="AS4" s="76"/>
      <c r="AT4" s="76"/>
      <c r="AU4" s="76" t="s">
        <v>29</v>
      </c>
      <c r="AV4" s="76"/>
      <c r="AW4" s="76"/>
      <c r="AX4" s="76"/>
      <c r="AY4" s="76"/>
      <c r="AZ4" s="76"/>
      <c r="BA4" s="76"/>
      <c r="BB4" s="76"/>
      <c r="BC4" s="76"/>
      <c r="BD4" s="76"/>
      <c r="BE4" s="76"/>
      <c r="BF4" s="76" t="s">
        <v>65</v>
      </c>
      <c r="BG4" s="76"/>
      <c r="BH4" s="76"/>
      <c r="BI4" s="76"/>
      <c r="BJ4" s="76"/>
      <c r="BK4" s="76"/>
      <c r="BL4" s="76"/>
      <c r="BM4" s="76"/>
      <c r="BN4" s="76"/>
      <c r="BO4" s="76"/>
      <c r="BP4" s="76"/>
      <c r="BQ4" s="76" t="s">
        <v>15</v>
      </c>
      <c r="BR4" s="76"/>
      <c r="BS4" s="76"/>
      <c r="BT4" s="76"/>
      <c r="BU4" s="76"/>
      <c r="BV4" s="76"/>
      <c r="BW4" s="76"/>
      <c r="BX4" s="76"/>
      <c r="BY4" s="76"/>
      <c r="BZ4" s="76"/>
      <c r="CA4" s="76"/>
      <c r="CB4" s="76" t="s">
        <v>64</v>
      </c>
      <c r="CC4" s="76"/>
      <c r="CD4" s="76"/>
      <c r="CE4" s="76"/>
      <c r="CF4" s="76"/>
      <c r="CG4" s="76"/>
      <c r="CH4" s="76"/>
      <c r="CI4" s="76"/>
      <c r="CJ4" s="76"/>
      <c r="CK4" s="76"/>
      <c r="CL4" s="76"/>
      <c r="CM4" s="76" t="s">
        <v>1</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2"/>
      <c r="C5" s="32"/>
      <c r="D5" s="32"/>
      <c r="E5" s="32"/>
      <c r="F5" s="32"/>
      <c r="G5" s="32"/>
      <c r="H5" s="36" t="s">
        <v>60</v>
      </c>
      <c r="I5" s="36" t="s">
        <v>71</v>
      </c>
      <c r="J5" s="36" t="s">
        <v>72</v>
      </c>
      <c r="K5" s="36" t="s">
        <v>73</v>
      </c>
      <c r="L5" s="36" t="s">
        <v>74</v>
      </c>
      <c r="M5" s="36" t="s">
        <v>6</v>
      </c>
      <c r="N5" s="36" t="s">
        <v>75</v>
      </c>
      <c r="O5" s="36" t="s">
        <v>76</v>
      </c>
      <c r="P5" s="36" t="s">
        <v>77</v>
      </c>
      <c r="Q5" s="36" t="s">
        <v>78</v>
      </c>
      <c r="R5" s="36" t="s">
        <v>79</v>
      </c>
      <c r="S5" s="36" t="s">
        <v>80</v>
      </c>
      <c r="T5" s="36" t="s">
        <v>81</v>
      </c>
      <c r="U5" s="36" t="s">
        <v>0</v>
      </c>
      <c r="V5" s="36" t="s">
        <v>2</v>
      </c>
      <c r="W5" s="36" t="s">
        <v>82</v>
      </c>
      <c r="X5" s="36" t="s">
        <v>83</v>
      </c>
      <c r="Y5" s="36" t="s">
        <v>84</v>
      </c>
      <c r="Z5" s="36" t="s">
        <v>85</v>
      </c>
      <c r="AA5" s="36" t="s">
        <v>86</v>
      </c>
      <c r="AB5" s="36" t="s">
        <v>87</v>
      </c>
      <c r="AC5" s="36" t="s">
        <v>88</v>
      </c>
      <c r="AD5" s="36" t="s">
        <v>91</v>
      </c>
      <c r="AE5" s="36" t="s">
        <v>92</v>
      </c>
      <c r="AF5" s="36" t="s">
        <v>93</v>
      </c>
      <c r="AG5" s="36" t="s">
        <v>94</v>
      </c>
      <c r="AH5" s="36" t="s">
        <v>95</v>
      </c>
      <c r="AI5" s="36" t="s">
        <v>47</v>
      </c>
      <c r="AJ5" s="36" t="s">
        <v>84</v>
      </c>
      <c r="AK5" s="36" t="s">
        <v>85</v>
      </c>
      <c r="AL5" s="36" t="s">
        <v>86</v>
      </c>
      <c r="AM5" s="36" t="s">
        <v>87</v>
      </c>
      <c r="AN5" s="36" t="s">
        <v>88</v>
      </c>
      <c r="AO5" s="36" t="s">
        <v>91</v>
      </c>
      <c r="AP5" s="36" t="s">
        <v>92</v>
      </c>
      <c r="AQ5" s="36" t="s">
        <v>93</v>
      </c>
      <c r="AR5" s="36" t="s">
        <v>94</v>
      </c>
      <c r="AS5" s="36" t="s">
        <v>95</v>
      </c>
      <c r="AT5" s="36" t="s">
        <v>90</v>
      </c>
      <c r="AU5" s="36" t="s">
        <v>84</v>
      </c>
      <c r="AV5" s="36" t="s">
        <v>85</v>
      </c>
      <c r="AW5" s="36" t="s">
        <v>86</v>
      </c>
      <c r="AX5" s="36" t="s">
        <v>87</v>
      </c>
      <c r="AY5" s="36" t="s">
        <v>88</v>
      </c>
      <c r="AZ5" s="36" t="s">
        <v>91</v>
      </c>
      <c r="BA5" s="36" t="s">
        <v>92</v>
      </c>
      <c r="BB5" s="36" t="s">
        <v>93</v>
      </c>
      <c r="BC5" s="36" t="s">
        <v>94</v>
      </c>
      <c r="BD5" s="36" t="s">
        <v>95</v>
      </c>
      <c r="BE5" s="36" t="s">
        <v>90</v>
      </c>
      <c r="BF5" s="36" t="s">
        <v>84</v>
      </c>
      <c r="BG5" s="36" t="s">
        <v>85</v>
      </c>
      <c r="BH5" s="36" t="s">
        <v>86</v>
      </c>
      <c r="BI5" s="36" t="s">
        <v>87</v>
      </c>
      <c r="BJ5" s="36" t="s">
        <v>88</v>
      </c>
      <c r="BK5" s="36" t="s">
        <v>91</v>
      </c>
      <c r="BL5" s="36" t="s">
        <v>92</v>
      </c>
      <c r="BM5" s="36" t="s">
        <v>93</v>
      </c>
      <c r="BN5" s="36" t="s">
        <v>94</v>
      </c>
      <c r="BO5" s="36" t="s">
        <v>95</v>
      </c>
      <c r="BP5" s="36" t="s">
        <v>90</v>
      </c>
      <c r="BQ5" s="36" t="s">
        <v>84</v>
      </c>
      <c r="BR5" s="36" t="s">
        <v>85</v>
      </c>
      <c r="BS5" s="36" t="s">
        <v>86</v>
      </c>
      <c r="BT5" s="36" t="s">
        <v>87</v>
      </c>
      <c r="BU5" s="36" t="s">
        <v>88</v>
      </c>
      <c r="BV5" s="36" t="s">
        <v>91</v>
      </c>
      <c r="BW5" s="36" t="s">
        <v>92</v>
      </c>
      <c r="BX5" s="36" t="s">
        <v>93</v>
      </c>
      <c r="BY5" s="36" t="s">
        <v>94</v>
      </c>
      <c r="BZ5" s="36" t="s">
        <v>95</v>
      </c>
      <c r="CA5" s="36" t="s">
        <v>90</v>
      </c>
      <c r="CB5" s="36" t="s">
        <v>84</v>
      </c>
      <c r="CC5" s="36" t="s">
        <v>85</v>
      </c>
      <c r="CD5" s="36" t="s">
        <v>86</v>
      </c>
      <c r="CE5" s="36" t="s">
        <v>87</v>
      </c>
      <c r="CF5" s="36" t="s">
        <v>88</v>
      </c>
      <c r="CG5" s="36" t="s">
        <v>91</v>
      </c>
      <c r="CH5" s="36" t="s">
        <v>92</v>
      </c>
      <c r="CI5" s="36" t="s">
        <v>93</v>
      </c>
      <c r="CJ5" s="36" t="s">
        <v>94</v>
      </c>
      <c r="CK5" s="36" t="s">
        <v>95</v>
      </c>
      <c r="CL5" s="36" t="s">
        <v>90</v>
      </c>
      <c r="CM5" s="36" t="s">
        <v>84</v>
      </c>
      <c r="CN5" s="36" t="s">
        <v>85</v>
      </c>
      <c r="CO5" s="36" t="s">
        <v>86</v>
      </c>
      <c r="CP5" s="36" t="s">
        <v>87</v>
      </c>
      <c r="CQ5" s="36" t="s">
        <v>88</v>
      </c>
      <c r="CR5" s="36" t="s">
        <v>91</v>
      </c>
      <c r="CS5" s="36" t="s">
        <v>92</v>
      </c>
      <c r="CT5" s="36" t="s">
        <v>93</v>
      </c>
      <c r="CU5" s="36" t="s">
        <v>94</v>
      </c>
      <c r="CV5" s="36" t="s">
        <v>95</v>
      </c>
      <c r="CW5" s="36" t="s">
        <v>90</v>
      </c>
      <c r="CX5" s="36" t="s">
        <v>84</v>
      </c>
      <c r="CY5" s="36" t="s">
        <v>85</v>
      </c>
      <c r="CZ5" s="36" t="s">
        <v>86</v>
      </c>
      <c r="DA5" s="36" t="s">
        <v>87</v>
      </c>
      <c r="DB5" s="36" t="s">
        <v>88</v>
      </c>
      <c r="DC5" s="36" t="s">
        <v>91</v>
      </c>
      <c r="DD5" s="36" t="s">
        <v>92</v>
      </c>
      <c r="DE5" s="36" t="s">
        <v>93</v>
      </c>
      <c r="DF5" s="36" t="s">
        <v>94</v>
      </c>
      <c r="DG5" s="36" t="s">
        <v>95</v>
      </c>
      <c r="DH5" s="36" t="s">
        <v>90</v>
      </c>
      <c r="DI5" s="36" t="s">
        <v>84</v>
      </c>
      <c r="DJ5" s="36" t="s">
        <v>85</v>
      </c>
      <c r="DK5" s="36" t="s">
        <v>86</v>
      </c>
      <c r="DL5" s="36" t="s">
        <v>87</v>
      </c>
      <c r="DM5" s="36" t="s">
        <v>88</v>
      </c>
      <c r="DN5" s="36" t="s">
        <v>91</v>
      </c>
      <c r="DO5" s="36" t="s">
        <v>92</v>
      </c>
      <c r="DP5" s="36" t="s">
        <v>93</v>
      </c>
      <c r="DQ5" s="36" t="s">
        <v>94</v>
      </c>
      <c r="DR5" s="36" t="s">
        <v>95</v>
      </c>
      <c r="DS5" s="36" t="s">
        <v>90</v>
      </c>
      <c r="DT5" s="36" t="s">
        <v>84</v>
      </c>
      <c r="DU5" s="36" t="s">
        <v>85</v>
      </c>
      <c r="DV5" s="36" t="s">
        <v>86</v>
      </c>
      <c r="DW5" s="36" t="s">
        <v>87</v>
      </c>
      <c r="DX5" s="36" t="s">
        <v>88</v>
      </c>
      <c r="DY5" s="36" t="s">
        <v>91</v>
      </c>
      <c r="DZ5" s="36" t="s">
        <v>92</v>
      </c>
      <c r="EA5" s="36" t="s">
        <v>93</v>
      </c>
      <c r="EB5" s="36" t="s">
        <v>94</v>
      </c>
      <c r="EC5" s="36" t="s">
        <v>95</v>
      </c>
      <c r="ED5" s="36" t="s">
        <v>90</v>
      </c>
      <c r="EE5" s="36" t="s">
        <v>84</v>
      </c>
      <c r="EF5" s="36" t="s">
        <v>85</v>
      </c>
      <c r="EG5" s="36" t="s">
        <v>86</v>
      </c>
      <c r="EH5" s="36" t="s">
        <v>87</v>
      </c>
      <c r="EI5" s="36" t="s">
        <v>88</v>
      </c>
      <c r="EJ5" s="36" t="s">
        <v>91</v>
      </c>
      <c r="EK5" s="36" t="s">
        <v>92</v>
      </c>
      <c r="EL5" s="36" t="s">
        <v>93</v>
      </c>
      <c r="EM5" s="36" t="s">
        <v>94</v>
      </c>
      <c r="EN5" s="36" t="s">
        <v>95</v>
      </c>
      <c r="EO5" s="36" t="s">
        <v>90</v>
      </c>
    </row>
    <row r="6" spans="1:145" s="27" customFormat="1" x14ac:dyDescent="0.15">
      <c r="A6" s="28" t="s">
        <v>96</v>
      </c>
      <c r="B6" s="33">
        <f t="shared" ref="B6:X6" si="1">B7</f>
        <v>2018</v>
      </c>
      <c r="C6" s="33">
        <f t="shared" si="1"/>
        <v>382027</v>
      </c>
      <c r="D6" s="33">
        <f t="shared" si="1"/>
        <v>47</v>
      </c>
      <c r="E6" s="33">
        <f t="shared" si="1"/>
        <v>17</v>
      </c>
      <c r="F6" s="33">
        <f t="shared" si="1"/>
        <v>5</v>
      </c>
      <c r="G6" s="33">
        <f t="shared" si="1"/>
        <v>0</v>
      </c>
      <c r="H6" s="33" t="str">
        <f t="shared" si="1"/>
        <v>愛媛県　今治市</v>
      </c>
      <c r="I6" s="33" t="str">
        <f t="shared" si="1"/>
        <v>法非適用</v>
      </c>
      <c r="J6" s="33" t="str">
        <f t="shared" si="1"/>
        <v>下水道事業</v>
      </c>
      <c r="K6" s="33" t="str">
        <f t="shared" si="1"/>
        <v>農業集落排水</v>
      </c>
      <c r="L6" s="33" t="str">
        <f t="shared" si="1"/>
        <v>F1</v>
      </c>
      <c r="M6" s="33" t="str">
        <f t="shared" si="1"/>
        <v>非設置</v>
      </c>
      <c r="N6" s="37" t="str">
        <f t="shared" si="1"/>
        <v>-</v>
      </c>
      <c r="O6" s="37" t="str">
        <f t="shared" si="1"/>
        <v>該当数値なし</v>
      </c>
      <c r="P6" s="37">
        <f t="shared" si="1"/>
        <v>10.19</v>
      </c>
      <c r="Q6" s="37">
        <f t="shared" si="1"/>
        <v>114.36</v>
      </c>
      <c r="R6" s="37">
        <f t="shared" si="1"/>
        <v>2741</v>
      </c>
      <c r="S6" s="37">
        <f t="shared" si="1"/>
        <v>160178</v>
      </c>
      <c r="T6" s="37">
        <f t="shared" si="1"/>
        <v>419.14</v>
      </c>
      <c r="U6" s="37">
        <f t="shared" si="1"/>
        <v>382.16</v>
      </c>
      <c r="V6" s="37">
        <f t="shared" si="1"/>
        <v>16230</v>
      </c>
      <c r="W6" s="37">
        <f t="shared" si="1"/>
        <v>6.67</v>
      </c>
      <c r="X6" s="37">
        <f t="shared" si="1"/>
        <v>2433.2800000000002</v>
      </c>
      <c r="Y6" s="41">
        <f t="shared" ref="Y6:AH6" si="2">IF(Y7="",NA(),Y7)</f>
        <v>62.26</v>
      </c>
      <c r="Z6" s="41">
        <f t="shared" si="2"/>
        <v>64.14</v>
      </c>
      <c r="AA6" s="41">
        <f t="shared" si="2"/>
        <v>65.13</v>
      </c>
      <c r="AB6" s="41">
        <f t="shared" si="2"/>
        <v>81.95</v>
      </c>
      <c r="AC6" s="41">
        <f t="shared" si="2"/>
        <v>62.72</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1003.8</v>
      </c>
      <c r="BG6" s="41">
        <f t="shared" si="5"/>
        <v>947.58</v>
      </c>
      <c r="BH6" s="41">
        <f t="shared" si="5"/>
        <v>1038.1099999999999</v>
      </c>
      <c r="BI6" s="37">
        <f t="shared" si="5"/>
        <v>0</v>
      </c>
      <c r="BJ6" s="37">
        <f t="shared" si="5"/>
        <v>0</v>
      </c>
      <c r="BK6" s="41">
        <f t="shared" si="5"/>
        <v>1044.8</v>
      </c>
      <c r="BL6" s="41">
        <f t="shared" si="5"/>
        <v>721.43</v>
      </c>
      <c r="BM6" s="41">
        <f t="shared" si="5"/>
        <v>685.34</v>
      </c>
      <c r="BN6" s="41">
        <f t="shared" si="5"/>
        <v>684.74</v>
      </c>
      <c r="BO6" s="41">
        <f t="shared" si="5"/>
        <v>654.91999999999996</v>
      </c>
      <c r="BP6" s="37" t="str">
        <f>IF(BP7="","",IF(BP7="-","【-】","【"&amp;SUBSTITUTE(TEXT(BP7,"#,##0.00"),"-","△")&amp;"】"))</f>
        <v>【747.76】</v>
      </c>
      <c r="BQ6" s="41">
        <f t="shared" ref="BQ6:BZ6" si="6">IF(BQ7="",NA(),BQ7)</f>
        <v>44.6</v>
      </c>
      <c r="BR6" s="41">
        <f t="shared" si="6"/>
        <v>46.88</v>
      </c>
      <c r="BS6" s="41">
        <f t="shared" si="6"/>
        <v>67.84</v>
      </c>
      <c r="BT6" s="41">
        <f t="shared" si="6"/>
        <v>65.180000000000007</v>
      </c>
      <c r="BU6" s="41">
        <f t="shared" si="6"/>
        <v>58.86</v>
      </c>
      <c r="BV6" s="41">
        <f t="shared" si="6"/>
        <v>50.82</v>
      </c>
      <c r="BW6" s="41">
        <f t="shared" si="6"/>
        <v>59.3</v>
      </c>
      <c r="BX6" s="41">
        <f t="shared" si="6"/>
        <v>59.83</v>
      </c>
      <c r="BY6" s="41">
        <f t="shared" si="6"/>
        <v>65.33</v>
      </c>
      <c r="BZ6" s="41">
        <f t="shared" si="6"/>
        <v>65.39</v>
      </c>
      <c r="CA6" s="37" t="str">
        <f>IF(CA7="","",IF(CA7="-","【-】","【"&amp;SUBSTITUTE(TEXT(CA7,"#,##0.00"),"-","△")&amp;"】"))</f>
        <v>【59.51】</v>
      </c>
      <c r="CB6" s="41">
        <f t="shared" ref="CB6:CK6" si="7">IF(CB7="",NA(),CB7)</f>
        <v>371.26</v>
      </c>
      <c r="CC6" s="41">
        <f t="shared" si="7"/>
        <v>353.42</v>
      </c>
      <c r="CD6" s="41">
        <f t="shared" si="7"/>
        <v>240.55</v>
      </c>
      <c r="CE6" s="41">
        <f t="shared" si="7"/>
        <v>250.83</v>
      </c>
      <c r="CF6" s="41">
        <f t="shared" si="7"/>
        <v>276.63</v>
      </c>
      <c r="CG6" s="41">
        <f t="shared" si="7"/>
        <v>300.52</v>
      </c>
      <c r="CH6" s="41">
        <f t="shared" si="7"/>
        <v>248.14</v>
      </c>
      <c r="CI6" s="41">
        <f t="shared" si="7"/>
        <v>246.66</v>
      </c>
      <c r="CJ6" s="41">
        <f t="shared" si="7"/>
        <v>227.43</v>
      </c>
      <c r="CK6" s="41">
        <f t="shared" si="7"/>
        <v>230.88</v>
      </c>
      <c r="CL6" s="37" t="str">
        <f>IF(CL7="","",IF(CL7="-","【-】","【"&amp;SUBSTITUTE(TEXT(CL7,"#,##0.00"),"-","△")&amp;"】"))</f>
        <v>【261.46】</v>
      </c>
      <c r="CM6" s="41">
        <f t="shared" ref="CM6:CV6" si="8">IF(CM7="",NA(),CM7)</f>
        <v>40.479999999999997</v>
      </c>
      <c r="CN6" s="41">
        <f t="shared" si="8"/>
        <v>38.61</v>
      </c>
      <c r="CO6" s="41">
        <f t="shared" si="8"/>
        <v>39.42</v>
      </c>
      <c r="CP6" s="41">
        <f t="shared" si="8"/>
        <v>37.42</v>
      </c>
      <c r="CQ6" s="41">
        <f t="shared" si="8"/>
        <v>38.76</v>
      </c>
      <c r="CR6" s="41">
        <f t="shared" si="8"/>
        <v>53.24</v>
      </c>
      <c r="CS6" s="41">
        <f t="shared" si="8"/>
        <v>57.3</v>
      </c>
      <c r="CT6" s="41">
        <f t="shared" si="8"/>
        <v>56</v>
      </c>
      <c r="CU6" s="41">
        <f t="shared" si="8"/>
        <v>56.01</v>
      </c>
      <c r="CV6" s="41">
        <f t="shared" si="8"/>
        <v>56.72</v>
      </c>
      <c r="CW6" s="37" t="str">
        <f>IF(CW7="","",IF(CW7="-","【-】","【"&amp;SUBSTITUTE(TEXT(CW7,"#,##0.00"),"-","△")&amp;"】"))</f>
        <v>【52.23】</v>
      </c>
      <c r="CX6" s="41">
        <f t="shared" ref="CX6:DG6" si="9">IF(CX7="",NA(),CX7)</f>
        <v>82.05</v>
      </c>
      <c r="CY6" s="41">
        <f t="shared" si="9"/>
        <v>81.84</v>
      </c>
      <c r="CZ6" s="41">
        <f t="shared" si="9"/>
        <v>85.77</v>
      </c>
      <c r="DA6" s="41">
        <f t="shared" si="9"/>
        <v>85.88</v>
      </c>
      <c r="DB6" s="41">
        <f t="shared" si="9"/>
        <v>86.4</v>
      </c>
      <c r="DC6" s="41">
        <f t="shared" si="9"/>
        <v>84.07</v>
      </c>
      <c r="DD6" s="41">
        <f t="shared" si="9"/>
        <v>89.43</v>
      </c>
      <c r="DE6" s="41">
        <f t="shared" si="9"/>
        <v>89.51</v>
      </c>
      <c r="DF6" s="41">
        <f t="shared" si="9"/>
        <v>89.77</v>
      </c>
      <c r="DG6" s="41">
        <f t="shared" si="9"/>
        <v>90.04</v>
      </c>
      <c r="DH6" s="37" t="str">
        <f>IF(DH7="","",IF(DH7="-","【-】","【"&amp;SUBSTITUTE(TEXT(DH7,"#,##0.00"),"-","△")&amp;"】"))</f>
        <v>【85.82】</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41">
        <f t="shared" si="12"/>
        <v>0.06</v>
      </c>
      <c r="EI6" s="41">
        <f t="shared" si="12"/>
        <v>0.02</v>
      </c>
      <c r="EJ6" s="41">
        <f t="shared" si="12"/>
        <v>0.02</v>
      </c>
      <c r="EK6" s="41">
        <f t="shared" si="12"/>
        <v>0.11</v>
      </c>
      <c r="EL6" s="41">
        <f t="shared" si="12"/>
        <v>0.05</v>
      </c>
      <c r="EM6" s="41">
        <f t="shared" si="12"/>
        <v>0.44</v>
      </c>
      <c r="EN6" s="41">
        <f t="shared" si="12"/>
        <v>0.04</v>
      </c>
      <c r="EO6" s="37" t="str">
        <f>IF(EO7="","",IF(EO7="-","【-】","【"&amp;SUBSTITUTE(TEXT(EO7,"#,##0.00"),"-","△")&amp;"】"))</f>
        <v>【0.02】</v>
      </c>
    </row>
    <row r="7" spans="1:145" s="27" customFormat="1" x14ac:dyDescent="0.15">
      <c r="A7" s="28"/>
      <c r="B7" s="34">
        <v>2018</v>
      </c>
      <c r="C7" s="34">
        <v>382027</v>
      </c>
      <c r="D7" s="34">
        <v>47</v>
      </c>
      <c r="E7" s="34">
        <v>17</v>
      </c>
      <c r="F7" s="34">
        <v>5</v>
      </c>
      <c r="G7" s="34">
        <v>0</v>
      </c>
      <c r="H7" s="34" t="s">
        <v>89</v>
      </c>
      <c r="I7" s="34" t="s">
        <v>97</v>
      </c>
      <c r="J7" s="34" t="s">
        <v>98</v>
      </c>
      <c r="K7" s="34" t="s">
        <v>99</v>
      </c>
      <c r="L7" s="34" t="s">
        <v>100</v>
      </c>
      <c r="M7" s="34" t="s">
        <v>101</v>
      </c>
      <c r="N7" s="38" t="s">
        <v>41</v>
      </c>
      <c r="O7" s="38" t="s">
        <v>102</v>
      </c>
      <c r="P7" s="38">
        <v>10.19</v>
      </c>
      <c r="Q7" s="38">
        <v>114.36</v>
      </c>
      <c r="R7" s="38">
        <v>2741</v>
      </c>
      <c r="S7" s="38">
        <v>160178</v>
      </c>
      <c r="T7" s="38">
        <v>419.14</v>
      </c>
      <c r="U7" s="38">
        <v>382.16</v>
      </c>
      <c r="V7" s="38">
        <v>16230</v>
      </c>
      <c r="W7" s="38">
        <v>6.67</v>
      </c>
      <c r="X7" s="38">
        <v>2433.2800000000002</v>
      </c>
      <c r="Y7" s="38">
        <v>62.26</v>
      </c>
      <c r="Z7" s="38">
        <v>64.14</v>
      </c>
      <c r="AA7" s="38">
        <v>65.13</v>
      </c>
      <c r="AB7" s="38">
        <v>81.95</v>
      </c>
      <c r="AC7" s="38">
        <v>62.72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1003.8</v>
      </c>
      <c r="BG7" s="38">
        <v>947.58</v>
      </c>
      <c r="BH7" s="38">
        <v>1038.1099999999999</v>
      </c>
      <c r="BI7" s="38">
        <v>0</v>
      </c>
      <c r="BJ7" s="38">
        <v>0</v>
      </c>
      <c r="BK7" s="38">
        <v>1044.8</v>
      </c>
      <c r="BL7" s="38">
        <v>721.43</v>
      </c>
      <c r="BM7" s="38">
        <v>685.34</v>
      </c>
      <c r="BN7" s="38">
        <v>684.74</v>
      </c>
      <c r="BO7" s="38">
        <v>654.91999999999996</v>
      </c>
      <c r="BP7" s="38">
        <v>747.76</v>
      </c>
      <c r="BQ7" s="38">
        <v>44.6</v>
      </c>
      <c r="BR7" s="38">
        <v>46.88</v>
      </c>
      <c r="BS7" s="38">
        <v>67.84</v>
      </c>
      <c r="BT7" s="38">
        <v>65.180000000000007</v>
      </c>
      <c r="BU7" s="38">
        <v>58.86</v>
      </c>
      <c r="BV7" s="38">
        <v>50.82</v>
      </c>
      <c r="BW7" s="38">
        <v>59.3</v>
      </c>
      <c r="BX7" s="38">
        <v>59.83</v>
      </c>
      <c r="BY7" s="38">
        <v>65.33</v>
      </c>
      <c r="BZ7" s="38">
        <v>65.39</v>
      </c>
      <c r="CA7" s="38">
        <v>59.51</v>
      </c>
      <c r="CB7" s="38">
        <v>371.26</v>
      </c>
      <c r="CC7" s="38">
        <v>353.42</v>
      </c>
      <c r="CD7" s="38">
        <v>240.55</v>
      </c>
      <c r="CE7" s="38">
        <v>250.83</v>
      </c>
      <c r="CF7" s="38">
        <v>276.63</v>
      </c>
      <c r="CG7" s="38">
        <v>300.52</v>
      </c>
      <c r="CH7" s="38">
        <v>248.14</v>
      </c>
      <c r="CI7" s="38">
        <v>246.66</v>
      </c>
      <c r="CJ7" s="38">
        <v>227.43</v>
      </c>
      <c r="CK7" s="38">
        <v>230.88</v>
      </c>
      <c r="CL7" s="38">
        <v>261.45999999999998</v>
      </c>
      <c r="CM7" s="38">
        <v>40.479999999999997</v>
      </c>
      <c r="CN7" s="38">
        <v>38.61</v>
      </c>
      <c r="CO7" s="38">
        <v>39.42</v>
      </c>
      <c r="CP7" s="38">
        <v>37.42</v>
      </c>
      <c r="CQ7" s="38">
        <v>38.76</v>
      </c>
      <c r="CR7" s="38">
        <v>53.24</v>
      </c>
      <c r="CS7" s="38">
        <v>57.3</v>
      </c>
      <c r="CT7" s="38">
        <v>56</v>
      </c>
      <c r="CU7" s="38">
        <v>56.01</v>
      </c>
      <c r="CV7" s="38">
        <v>56.72</v>
      </c>
      <c r="CW7" s="38">
        <v>52.23</v>
      </c>
      <c r="CX7" s="38">
        <v>82.05</v>
      </c>
      <c r="CY7" s="38">
        <v>81.84</v>
      </c>
      <c r="CZ7" s="38">
        <v>85.77</v>
      </c>
      <c r="DA7" s="38">
        <v>85.88</v>
      </c>
      <c r="DB7" s="38">
        <v>86.4</v>
      </c>
      <c r="DC7" s="38">
        <v>84.07</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0.06</v>
      </c>
      <c r="EI7" s="38">
        <v>0.02</v>
      </c>
      <c r="EJ7" s="38">
        <v>0.02</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34</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2019-12-05T05:22:32Z</dcterms:created>
  <dcterms:modified xsi:type="dcterms:W3CDTF">2020-03-25T02:39:06Z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2020-01-30T11:13:37Z</vt:filetime>
  </property>
</Properties>
</file>