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提出用\"/>
    </mc:Choice>
  </mc:AlternateContent>
  <workbookProtection workbookAlgorithmName="SHA-512" workbookHashValue="1gsmbdXn+9bn4X2rQFDAclMu0IOQ5onU1u667e/eR6Hve9mNO+vW11HnZtYj73PBdAOGc0u/h2a+74W2Oht6pg==" workbookSaltValue="UjqoXjZGSntm/is43Ctu4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<sst xmlns="http://schemas.openxmlformats.org/spreadsheetml/2006/main" count="239" uniqueCount="111">
  <si>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</si>
  <si>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</si>
  <si>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</si>
  <si>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</si>
  <si>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</si>
  <si>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</si>
  <si>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</si>
  <si>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</si>
  <si>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</si>
  <si>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</si>
  <si>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</si>
  <si>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</si>
  <si>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</si>
  <si>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</si>
  <si>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</si>
  <si>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</si>
  <si>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</si>
  <si>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</si>
  <si>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</si>
  <si>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</si>
  <si>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</si>
  <si>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</si>
  <si>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</si>
  <si>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</si>
  <si>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</si>
  <si>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</si>
  <si>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</si>
  <si>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</si>
  <si>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</si>
  <si>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</si>
  <si>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</si>
  <si>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</si>
  <si>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</si>
  <si>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</si>
  <si>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</si>
  <si>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</si>
  <si>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</si>
  <si>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</si>
  <si>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</si>
  <si>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</si>
  <si>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</si>
  <si>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</si>
  <si>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</si>
  <si>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</si>
  <si>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</si>
  <si>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</si>
  <si>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</si>
  <si>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</si>
  <si>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</si>
  <si>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</si>
  <si>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</si>
  <si>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</si>
  <si>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</si>
  <si>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</si>
  <si>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</si>
  <si>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</si>
  <si>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</si>
  <si>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</si>
  <si>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</si>
  <si>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</si>
  <si>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</si>
  <si>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</si>
  <si>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</si>
  <si>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</si>
  <si>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</si>
  <si>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</si>
  <si>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</si>
  <si>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</si>
  <si>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</si>
  <si>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</si>
  <si>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</si>
  <si>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</si>
  <si>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</si>
  <si>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</si>
  <si>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</si>
  <si>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</si>
  <si>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</si>
  <si>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</si>
  <si>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</si>
  <si>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</si>
  <si>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</si>
  <si>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</si>
  <si>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</si>
  <si>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</si>
  <si>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</si>
  <si>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</si>
  <si>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</si>
  <si>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</si>
  <si>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</si>
  <si>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</si>
  <si>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</si>
  <si>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愛媛県　今治市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</si>
  <si>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</si>
  <si>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</si>
  <si>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</si>
  <si>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</si>
  <si>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</si>
  <si>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</si>
  <si>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</si>
  <si>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</si>
  <si>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</si>
  <si>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</si>
  <si>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</si>
  <si>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</si>
  <si>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</si>
  <si>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</si>
  <si>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</si>
  <si>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</si>
  <si>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</si>
  <si>
    <t>　整備事業は完成しており、大規模な改修等も行っていないが、整備地区が島嶼部の小集落を中心とした過疎地域であるため、特に人口減少の影響を大きく受けている。
　⑤の経費回収率については、公共下水道事業の料金体系に準じた料金設定にしているものの、汚水処理原価が高いため、類似団体平均値と比べて低くなっている。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</si>
  <si>
    <t>　供用開始から12年が経過し、ブロアの故障等があるが、修繕や取替で対応している。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</si>
</sst>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C-44C4-89D8-D9A22FEB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C-44C4-89D8-D9A22FEB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19.64</c:v>
                </c:pt>
                <c:pt idx="1">
                  <c:v>21.43</c:v>
                </c:pt>
                <c:pt idx="2">
                  <c:v>19.64</c:v>
                </c:pt>
                <c:pt idx="3">
                  <c:v>19.64</c:v>
                </c:pt>
                <c:pt idx="4">
                  <c:v>17.86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B-4243-9A4F-4199CD26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B-4243-9A4F-4199CD26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93.65</c:v>
                </c:pt>
                <c:pt idx="1">
                  <c:v>92.54</c:v>
                </c:pt>
                <c:pt idx="2">
                  <c:v>98.31</c:v>
                </c:pt>
                <c:pt idx="3">
                  <c:v>98.18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E-483B-BD57-3E0E5BE4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E-483B-BD57-3E0E5BE4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66.59</c:v>
                </c:pt>
                <c:pt idx="1">
                  <c:v>64.819999999999993</c:v>
                </c:pt>
                <c:pt idx="2">
                  <c:v>66.44</c:v>
                </c:pt>
                <c:pt idx="3">
                  <c:v>61.96</c:v>
                </c:pt>
                <c:pt idx="4">
                  <c:v>63.63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8-446F-9FBC-BCBA4468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8-446F-9FBC-BCBA4468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81-A326-10ADC3E15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7-4281-A326-10ADC3E15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843-AA12-A6473F40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E-4843-AA12-A6473F40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0-4B2F-9910-94661EFC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0-4B2F-9910-94661EFC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A-47F6-8B11-4A8F3044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A-47F6-8B11-4A8F3044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1526.98</c:v>
                </c:pt>
                <c:pt idx="1">
                  <c:v>1369.72</c:v>
                </c:pt>
                <c:pt idx="2">
                  <c:v>1228.7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0-4A10-A033-13F1B5B0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0-4A10-A033-13F1B5B0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12.18</c:v>
                </c:pt>
                <c:pt idx="1">
                  <c:v>12.87</c:v>
                </c:pt>
                <c:pt idx="2">
                  <c:v>14.83</c:v>
                </c:pt>
                <c:pt idx="3">
                  <c:v>18.05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4-4353-8168-896C796DA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4-4353-8168-896C796DA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1361.45</c:v>
                </c:pt>
                <c:pt idx="1">
                  <c:v>1232.79</c:v>
                </c:pt>
                <c:pt idx="2">
                  <c:v>1118.53</c:v>
                </c:pt>
                <c:pt idx="3">
                  <c:v>913.05</c:v>
                </c:pt>
                <c:pt idx="4">
                  <c:v>1117.71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7-4347-8A98-84A22615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7-4347-8A98-84A22615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【325.02】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今治市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4</v>
      </c>
      <c r="C7" s="43"/>
      <c r="D7" s="43"/>
      <c r="E7" s="43"/>
      <c r="F7" s="43"/>
      <c r="G7" s="43"/>
      <c r="H7" s="43"/>
      <c r="I7" s="43" t="s">
        <v>13</v>
      </c>
      <c r="J7" s="43"/>
      <c r="K7" s="43"/>
      <c r="L7" s="43"/>
      <c r="M7" s="43"/>
      <c r="N7" s="43"/>
      <c r="O7" s="43"/>
      <c r="P7" s="43" t="s">
        <v>5</v>
      </c>
      <c r="Q7" s="43"/>
      <c r="R7" s="43"/>
      <c r="S7" s="43"/>
      <c r="T7" s="43"/>
      <c r="U7" s="43"/>
      <c r="V7" s="43"/>
      <c r="W7" s="43" t="s">
        <v>15</v>
      </c>
      <c r="X7" s="43"/>
      <c r="Y7" s="43"/>
      <c r="Z7" s="43"/>
      <c r="AA7" s="43"/>
      <c r="AB7" s="43"/>
      <c r="AC7" s="43"/>
      <c r="AD7" s="43" t="s">
        <v>8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特定地域生活排水処理</v>
      </c>
      <c r="Q8" s="44"/>
      <c r="R8" s="44"/>
      <c r="S8" s="44"/>
      <c r="T8" s="44"/>
      <c r="U8" s="44"/>
      <c r="V8" s="44"/>
      <c r="W8" s="44" t="str">
        <f>データ!L6</f>
        <v>K3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160178</v>
      </c>
      <c r="AM8" s="46"/>
      <c r="AN8" s="46"/>
      <c r="AO8" s="46"/>
      <c r="AP8" s="46"/>
      <c r="AQ8" s="46"/>
      <c r="AR8" s="46"/>
      <c r="AS8" s="46"/>
      <c r="AT8" s="47">
        <f>データ!T6</f>
        <v>419.14</v>
      </c>
      <c r="AU8" s="47"/>
      <c r="AV8" s="47"/>
      <c r="AW8" s="47"/>
      <c r="AX8" s="47"/>
      <c r="AY8" s="47"/>
      <c r="AZ8" s="47"/>
      <c r="BA8" s="47"/>
      <c r="BB8" s="47">
        <f>データ!U6</f>
        <v>382.16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14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22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26</v>
      </c>
      <c r="Q9" s="43"/>
      <c r="R9" s="43"/>
      <c r="S9" s="43"/>
      <c r="T9" s="43"/>
      <c r="U9" s="43"/>
      <c r="V9" s="43"/>
      <c r="W9" s="43" t="s">
        <v>29</v>
      </c>
      <c r="X9" s="43"/>
      <c r="Y9" s="43"/>
      <c r="Z9" s="43"/>
      <c r="AA9" s="43"/>
      <c r="AB9" s="43"/>
      <c r="AC9" s="43"/>
      <c r="AD9" s="43" t="s">
        <v>23</v>
      </c>
      <c r="AE9" s="43"/>
      <c r="AF9" s="43"/>
      <c r="AG9" s="43"/>
      <c r="AH9" s="43"/>
      <c r="AI9" s="43"/>
      <c r="AJ9" s="43"/>
      <c r="AK9" s="3"/>
      <c r="AL9" s="43" t="s">
        <v>31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37</v>
      </c>
      <c r="BM9" s="51"/>
      <c r="BN9" s="18" t="s">
        <v>38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0.03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2741</v>
      </c>
      <c r="AE10" s="46"/>
      <c r="AF10" s="46"/>
      <c r="AG10" s="46"/>
      <c r="AH10" s="46"/>
      <c r="AI10" s="46"/>
      <c r="AJ10" s="46"/>
      <c r="AK10" s="2"/>
      <c r="AL10" s="46">
        <f>データ!V6</f>
        <v>50</v>
      </c>
      <c r="AM10" s="46"/>
      <c r="AN10" s="46"/>
      <c r="AO10" s="46"/>
      <c r="AP10" s="46"/>
      <c r="AQ10" s="46"/>
      <c r="AR10" s="46"/>
      <c r="AS10" s="46"/>
      <c r="AT10" s="47">
        <f>データ!W6</f>
        <v>0.02</v>
      </c>
      <c r="AU10" s="47"/>
      <c r="AV10" s="47"/>
      <c r="AW10" s="47"/>
      <c r="AX10" s="47"/>
      <c r="AY10" s="47"/>
      <c r="AZ10" s="47"/>
      <c r="BA10" s="47"/>
      <c r="BB10" s="47">
        <f>データ!X6</f>
        <v>2500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40</v>
      </c>
      <c r="BM10" s="53"/>
      <c r="BN10" s="19" t="s">
        <v>32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41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109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44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110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11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108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48</v>
      </c>
      <c r="F85" s="6" t="s">
        <v>50</v>
      </c>
      <c r="G85" s="6" t="s">
        <v>51</v>
      </c>
      <c r="H85" s="6" t="s">
        <v>45</v>
      </c>
      <c r="I85" s="6" t="s">
        <v>12</v>
      </c>
      <c r="J85" s="6" t="s">
        <v>52</v>
      </c>
      <c r="K85" s="6" t="s">
        <v>53</v>
      </c>
      <c r="L85" s="6" t="s">
        <v>35</v>
      </c>
      <c r="M85" s="6" t="s">
        <v>39</v>
      </c>
      <c r="N85" s="6" t="s">
        <v>54</v>
      </c>
      <c r="O85" s="6" t="s">
        <v>55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42</v>
      </c>
      <c r="G86" s="6" t="s">
        <v>42</v>
      </c>
      <c r="H86" s="6" t="str">
        <f>データ!BP6</f>
        <v>【325.02】</v>
      </c>
      <c r="I86" s="6" t="str">
        <f>データ!CA6</f>
        <v>【60.61】</v>
      </c>
      <c r="J86" s="6" t="str">
        <f>データ!CL6</f>
        <v>【270.94】</v>
      </c>
      <c r="K86" s="6" t="str">
        <f>データ!CW6</f>
        <v>【57.80】</v>
      </c>
      <c r="L86" s="6" t="str">
        <f>データ!DH6</f>
        <v>【78.90】</v>
      </c>
      <c r="M86" s="6" t="s">
        <v>42</v>
      </c>
      <c r="N86" s="6" t="s">
        <v>42</v>
      </c>
      <c r="O86" s="6" t="str">
        <f>データ!EO6</f>
        <v>【-】</v>
      </c>
    </row>
  </sheetData>
  <sheetProtection algorithmName="SHA-512" hashValue="iHWcnRRiran3mvmUmeTiiQSVC8iJa+upBMpSsHRjm8Bqce8T2EstmwTSe2BPI5kdOs5FlVtcuKjL4NsUOEsL3w==" saltValue="HVVG1Ben5eYPKGeZzeornQ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59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36</v>
      </c>
      <c r="C3" s="30" t="s">
        <v>61</v>
      </c>
      <c r="D3" s="30" t="s">
        <v>62</v>
      </c>
      <c r="E3" s="30" t="s">
        <v>7</v>
      </c>
      <c r="F3" s="30" t="s">
        <v>6</v>
      </c>
      <c r="G3" s="30" t="s">
        <v>25</v>
      </c>
      <c r="H3" s="77" t="s">
        <v>58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10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65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16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0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2"/>
      <c r="C5" s="32"/>
      <c r="D5" s="32"/>
      <c r="E5" s="32"/>
      <c r="F5" s="32"/>
      <c r="G5" s="32"/>
      <c r="H5" s="36" t="s">
        <v>60</v>
      </c>
      <c r="I5" s="36" t="s">
        <v>71</v>
      </c>
      <c r="J5" s="36" t="s">
        <v>72</v>
      </c>
      <c r="K5" s="36" t="s">
        <v>73</v>
      </c>
      <c r="L5" s="36" t="s">
        <v>74</v>
      </c>
      <c r="M5" s="36" t="s">
        <v>8</v>
      </c>
      <c r="N5" s="36" t="s">
        <v>75</v>
      </c>
      <c r="O5" s="36" t="s">
        <v>76</v>
      </c>
      <c r="P5" s="36" t="s">
        <v>77</v>
      </c>
      <c r="Q5" s="36" t="s">
        <v>78</v>
      </c>
      <c r="R5" s="36" t="s">
        <v>79</v>
      </c>
      <c r="S5" s="36" t="s">
        <v>80</v>
      </c>
      <c r="T5" s="36" t="s">
        <v>81</v>
      </c>
      <c r="U5" s="36" t="s">
        <v>1</v>
      </c>
      <c r="V5" s="36" t="s">
        <v>3</v>
      </c>
      <c r="W5" s="36" t="s">
        <v>82</v>
      </c>
      <c r="X5" s="36" t="s">
        <v>83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88</v>
      </c>
      <c r="AD5" s="36" t="s">
        <v>89</v>
      </c>
      <c r="AE5" s="36" t="s">
        <v>92</v>
      </c>
      <c r="AF5" s="36" t="s">
        <v>93</v>
      </c>
      <c r="AG5" s="36" t="s">
        <v>94</v>
      </c>
      <c r="AH5" s="36" t="s">
        <v>95</v>
      </c>
      <c r="AI5" s="36" t="s">
        <v>47</v>
      </c>
      <c r="AJ5" s="36" t="s">
        <v>84</v>
      </c>
      <c r="AK5" s="36" t="s">
        <v>85</v>
      </c>
      <c r="AL5" s="36" t="s">
        <v>86</v>
      </c>
      <c r="AM5" s="36" t="s">
        <v>87</v>
      </c>
      <c r="AN5" s="36" t="s">
        <v>88</v>
      </c>
      <c r="AO5" s="36" t="s">
        <v>89</v>
      </c>
      <c r="AP5" s="36" t="s">
        <v>92</v>
      </c>
      <c r="AQ5" s="36" t="s">
        <v>93</v>
      </c>
      <c r="AR5" s="36" t="s">
        <v>94</v>
      </c>
      <c r="AS5" s="36" t="s">
        <v>95</v>
      </c>
      <c r="AT5" s="36" t="s">
        <v>90</v>
      </c>
      <c r="AU5" s="36" t="s">
        <v>84</v>
      </c>
      <c r="AV5" s="36" t="s">
        <v>85</v>
      </c>
      <c r="AW5" s="36" t="s">
        <v>86</v>
      </c>
      <c r="AX5" s="36" t="s">
        <v>87</v>
      </c>
      <c r="AY5" s="36" t="s">
        <v>88</v>
      </c>
      <c r="AZ5" s="36" t="s">
        <v>89</v>
      </c>
      <c r="BA5" s="36" t="s">
        <v>92</v>
      </c>
      <c r="BB5" s="36" t="s">
        <v>93</v>
      </c>
      <c r="BC5" s="36" t="s">
        <v>94</v>
      </c>
      <c r="BD5" s="36" t="s">
        <v>95</v>
      </c>
      <c r="BE5" s="36" t="s">
        <v>90</v>
      </c>
      <c r="BF5" s="36" t="s">
        <v>84</v>
      </c>
      <c r="BG5" s="36" t="s">
        <v>85</v>
      </c>
      <c r="BH5" s="36" t="s">
        <v>86</v>
      </c>
      <c r="BI5" s="36" t="s">
        <v>87</v>
      </c>
      <c r="BJ5" s="36" t="s">
        <v>88</v>
      </c>
      <c r="BK5" s="36" t="s">
        <v>89</v>
      </c>
      <c r="BL5" s="36" t="s">
        <v>92</v>
      </c>
      <c r="BM5" s="36" t="s">
        <v>93</v>
      </c>
      <c r="BN5" s="36" t="s">
        <v>94</v>
      </c>
      <c r="BO5" s="36" t="s">
        <v>95</v>
      </c>
      <c r="BP5" s="36" t="s">
        <v>90</v>
      </c>
      <c r="BQ5" s="36" t="s">
        <v>84</v>
      </c>
      <c r="BR5" s="36" t="s">
        <v>85</v>
      </c>
      <c r="BS5" s="36" t="s">
        <v>86</v>
      </c>
      <c r="BT5" s="36" t="s">
        <v>87</v>
      </c>
      <c r="BU5" s="36" t="s">
        <v>88</v>
      </c>
      <c r="BV5" s="36" t="s">
        <v>89</v>
      </c>
      <c r="BW5" s="36" t="s">
        <v>92</v>
      </c>
      <c r="BX5" s="36" t="s">
        <v>93</v>
      </c>
      <c r="BY5" s="36" t="s">
        <v>94</v>
      </c>
      <c r="BZ5" s="36" t="s">
        <v>95</v>
      </c>
      <c r="CA5" s="36" t="s">
        <v>90</v>
      </c>
      <c r="CB5" s="36" t="s">
        <v>84</v>
      </c>
      <c r="CC5" s="36" t="s">
        <v>85</v>
      </c>
      <c r="CD5" s="36" t="s">
        <v>86</v>
      </c>
      <c r="CE5" s="36" t="s">
        <v>87</v>
      </c>
      <c r="CF5" s="36" t="s">
        <v>88</v>
      </c>
      <c r="CG5" s="36" t="s">
        <v>89</v>
      </c>
      <c r="CH5" s="36" t="s">
        <v>92</v>
      </c>
      <c r="CI5" s="36" t="s">
        <v>93</v>
      </c>
      <c r="CJ5" s="36" t="s">
        <v>94</v>
      </c>
      <c r="CK5" s="36" t="s">
        <v>95</v>
      </c>
      <c r="CL5" s="36" t="s">
        <v>90</v>
      </c>
      <c r="CM5" s="36" t="s">
        <v>84</v>
      </c>
      <c r="CN5" s="36" t="s">
        <v>85</v>
      </c>
      <c r="CO5" s="36" t="s">
        <v>86</v>
      </c>
      <c r="CP5" s="36" t="s">
        <v>87</v>
      </c>
      <c r="CQ5" s="36" t="s">
        <v>88</v>
      </c>
      <c r="CR5" s="36" t="s">
        <v>89</v>
      </c>
      <c r="CS5" s="36" t="s">
        <v>92</v>
      </c>
      <c r="CT5" s="36" t="s">
        <v>93</v>
      </c>
      <c r="CU5" s="36" t="s">
        <v>94</v>
      </c>
      <c r="CV5" s="36" t="s">
        <v>95</v>
      </c>
      <c r="CW5" s="36" t="s">
        <v>90</v>
      </c>
      <c r="CX5" s="36" t="s">
        <v>84</v>
      </c>
      <c r="CY5" s="36" t="s">
        <v>85</v>
      </c>
      <c r="CZ5" s="36" t="s">
        <v>86</v>
      </c>
      <c r="DA5" s="36" t="s">
        <v>87</v>
      </c>
      <c r="DB5" s="36" t="s">
        <v>88</v>
      </c>
      <c r="DC5" s="36" t="s">
        <v>89</v>
      </c>
      <c r="DD5" s="36" t="s">
        <v>92</v>
      </c>
      <c r="DE5" s="36" t="s">
        <v>93</v>
      </c>
      <c r="DF5" s="36" t="s">
        <v>94</v>
      </c>
      <c r="DG5" s="36" t="s">
        <v>95</v>
      </c>
      <c r="DH5" s="36" t="s">
        <v>90</v>
      </c>
      <c r="DI5" s="36" t="s">
        <v>84</v>
      </c>
      <c r="DJ5" s="36" t="s">
        <v>85</v>
      </c>
      <c r="DK5" s="36" t="s">
        <v>86</v>
      </c>
      <c r="DL5" s="36" t="s">
        <v>87</v>
      </c>
      <c r="DM5" s="36" t="s">
        <v>88</v>
      </c>
      <c r="DN5" s="36" t="s">
        <v>89</v>
      </c>
      <c r="DO5" s="36" t="s">
        <v>92</v>
      </c>
      <c r="DP5" s="36" t="s">
        <v>93</v>
      </c>
      <c r="DQ5" s="36" t="s">
        <v>94</v>
      </c>
      <c r="DR5" s="36" t="s">
        <v>95</v>
      </c>
      <c r="DS5" s="36" t="s">
        <v>90</v>
      </c>
      <c r="DT5" s="36" t="s">
        <v>84</v>
      </c>
      <c r="DU5" s="36" t="s">
        <v>85</v>
      </c>
      <c r="DV5" s="36" t="s">
        <v>86</v>
      </c>
      <c r="DW5" s="36" t="s">
        <v>87</v>
      </c>
      <c r="DX5" s="36" t="s">
        <v>88</v>
      </c>
      <c r="DY5" s="36" t="s">
        <v>89</v>
      </c>
      <c r="DZ5" s="36" t="s">
        <v>92</v>
      </c>
      <c r="EA5" s="36" t="s">
        <v>93</v>
      </c>
      <c r="EB5" s="36" t="s">
        <v>94</v>
      </c>
      <c r="EC5" s="36" t="s">
        <v>95</v>
      </c>
      <c r="ED5" s="36" t="s">
        <v>90</v>
      </c>
      <c r="EE5" s="36" t="s">
        <v>84</v>
      </c>
      <c r="EF5" s="36" t="s">
        <v>85</v>
      </c>
      <c r="EG5" s="36" t="s">
        <v>86</v>
      </c>
      <c r="EH5" s="36" t="s">
        <v>87</v>
      </c>
      <c r="EI5" s="36" t="s">
        <v>88</v>
      </c>
      <c r="EJ5" s="36" t="s">
        <v>89</v>
      </c>
      <c r="EK5" s="36" t="s">
        <v>92</v>
      </c>
      <c r="EL5" s="36" t="s">
        <v>93</v>
      </c>
      <c r="EM5" s="36" t="s">
        <v>94</v>
      </c>
      <c r="EN5" s="36" t="s">
        <v>95</v>
      </c>
      <c r="EO5" s="36" t="s">
        <v>90</v>
      </c>
    </row>
    <row r="6" spans="1:145" s="27" customFormat="1" x14ac:dyDescent="0.15">
      <c r="A6" s="28" t="s">
        <v>96</v>
      </c>
      <c r="B6" s="33">
        <f t="shared" ref="B6:X6" si="1">B7</f>
        <v>2018</v>
      </c>
      <c r="C6" s="33">
        <f t="shared" si="1"/>
        <v>382027</v>
      </c>
      <c r="D6" s="33">
        <f t="shared" si="1"/>
        <v>47</v>
      </c>
      <c r="E6" s="33">
        <f t="shared" si="1"/>
        <v>18</v>
      </c>
      <c r="F6" s="33">
        <f t="shared" si="1"/>
        <v>0</v>
      </c>
      <c r="G6" s="33">
        <f t="shared" si="1"/>
        <v>0</v>
      </c>
      <c r="H6" s="33" t="str">
        <f t="shared" si="1"/>
        <v>愛媛県　今治市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特定地域生活排水処理</v>
      </c>
      <c r="L6" s="33" t="str">
        <f t="shared" si="1"/>
        <v>K3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0.03</v>
      </c>
      <c r="Q6" s="37">
        <f t="shared" si="1"/>
        <v>100</v>
      </c>
      <c r="R6" s="37">
        <f t="shared" si="1"/>
        <v>2741</v>
      </c>
      <c r="S6" s="37">
        <f t="shared" si="1"/>
        <v>160178</v>
      </c>
      <c r="T6" s="37">
        <f t="shared" si="1"/>
        <v>419.14</v>
      </c>
      <c r="U6" s="37">
        <f t="shared" si="1"/>
        <v>382.16</v>
      </c>
      <c r="V6" s="37">
        <f t="shared" si="1"/>
        <v>50</v>
      </c>
      <c r="W6" s="37">
        <f t="shared" si="1"/>
        <v>0.02</v>
      </c>
      <c r="X6" s="37">
        <f t="shared" si="1"/>
        <v>2500</v>
      </c>
      <c r="Y6" s="41">
        <f t="shared" ref="Y6:AH6" si="2">IF(Y7="",NA(),Y7)</f>
        <v>66.59</v>
      </c>
      <c r="Z6" s="41">
        <f t="shared" si="2"/>
        <v>64.819999999999993</v>
      </c>
      <c r="AA6" s="41">
        <f t="shared" si="2"/>
        <v>66.44</v>
      </c>
      <c r="AB6" s="41">
        <f t="shared" si="2"/>
        <v>61.96</v>
      </c>
      <c r="AC6" s="41">
        <f t="shared" si="2"/>
        <v>63.63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1526.98</v>
      </c>
      <c r="BG6" s="41">
        <f t="shared" si="5"/>
        <v>1369.72</v>
      </c>
      <c r="BH6" s="41">
        <f t="shared" si="5"/>
        <v>1228.7</v>
      </c>
      <c r="BI6" s="37">
        <f t="shared" si="5"/>
        <v>0</v>
      </c>
      <c r="BJ6" s="37">
        <f t="shared" si="5"/>
        <v>0</v>
      </c>
      <c r="BK6" s="41">
        <f t="shared" si="5"/>
        <v>416.91</v>
      </c>
      <c r="BL6" s="41">
        <f t="shared" si="5"/>
        <v>392.19</v>
      </c>
      <c r="BM6" s="41">
        <f t="shared" si="5"/>
        <v>413.5</v>
      </c>
      <c r="BN6" s="41">
        <f t="shared" si="5"/>
        <v>407.42</v>
      </c>
      <c r="BO6" s="41">
        <f t="shared" si="5"/>
        <v>386.46</v>
      </c>
      <c r="BP6" s="37" t="str">
        <f>IF(BP7="","",IF(BP7="-","【-】","【"&amp;SUBSTITUTE(TEXT(BP7,"#,##0.00"),"-","△")&amp;"】"))</f>
        <v>【325.02】</v>
      </c>
      <c r="BQ6" s="41">
        <f t="shared" ref="BQ6:BZ6" si="6">IF(BQ7="",NA(),BQ7)</f>
        <v>12.18</v>
      </c>
      <c r="BR6" s="41">
        <f t="shared" si="6"/>
        <v>12.87</v>
      </c>
      <c r="BS6" s="41">
        <f t="shared" si="6"/>
        <v>14.83</v>
      </c>
      <c r="BT6" s="41">
        <f t="shared" si="6"/>
        <v>18.05</v>
      </c>
      <c r="BU6" s="41">
        <f t="shared" si="6"/>
        <v>14.99</v>
      </c>
      <c r="BV6" s="41">
        <f t="shared" si="6"/>
        <v>57.93</v>
      </c>
      <c r="BW6" s="41">
        <f t="shared" si="6"/>
        <v>57.03</v>
      </c>
      <c r="BX6" s="41">
        <f t="shared" si="6"/>
        <v>55.84</v>
      </c>
      <c r="BY6" s="41">
        <f t="shared" si="6"/>
        <v>57.08</v>
      </c>
      <c r="BZ6" s="41">
        <f t="shared" si="6"/>
        <v>55.85</v>
      </c>
      <c r="CA6" s="37" t="str">
        <f>IF(CA7="","",IF(CA7="-","【-】","【"&amp;SUBSTITUTE(TEXT(CA7,"#,##0.00"),"-","△")&amp;"】"))</f>
        <v>【60.61】</v>
      </c>
      <c r="CB6" s="41">
        <f t="shared" ref="CB6:CK6" si="7">IF(CB7="",NA(),CB7)</f>
        <v>1361.45</v>
      </c>
      <c r="CC6" s="41">
        <f t="shared" si="7"/>
        <v>1232.79</v>
      </c>
      <c r="CD6" s="41">
        <f t="shared" si="7"/>
        <v>1118.53</v>
      </c>
      <c r="CE6" s="41">
        <f t="shared" si="7"/>
        <v>913.05</v>
      </c>
      <c r="CF6" s="41">
        <f t="shared" si="7"/>
        <v>1117.71</v>
      </c>
      <c r="CG6" s="41">
        <f t="shared" si="7"/>
        <v>276.93</v>
      </c>
      <c r="CH6" s="41">
        <f t="shared" si="7"/>
        <v>283.73</v>
      </c>
      <c r="CI6" s="41">
        <f t="shared" si="7"/>
        <v>287.57</v>
      </c>
      <c r="CJ6" s="41">
        <f t="shared" si="7"/>
        <v>286.86</v>
      </c>
      <c r="CK6" s="41">
        <f t="shared" si="7"/>
        <v>287.91000000000003</v>
      </c>
      <c r="CL6" s="37" t="str">
        <f>IF(CL7="","",IF(CL7="-","【-】","【"&amp;SUBSTITUTE(TEXT(CL7,"#,##0.00"),"-","△")&amp;"】"))</f>
        <v>【270.94】</v>
      </c>
      <c r="CM6" s="41">
        <f t="shared" ref="CM6:CV6" si="8">IF(CM7="",NA(),CM7)</f>
        <v>19.64</v>
      </c>
      <c r="CN6" s="41">
        <f t="shared" si="8"/>
        <v>21.43</v>
      </c>
      <c r="CO6" s="41">
        <f t="shared" si="8"/>
        <v>19.64</v>
      </c>
      <c r="CP6" s="41">
        <f t="shared" si="8"/>
        <v>19.64</v>
      </c>
      <c r="CQ6" s="41">
        <f t="shared" si="8"/>
        <v>17.86</v>
      </c>
      <c r="CR6" s="41">
        <f t="shared" si="8"/>
        <v>59.08</v>
      </c>
      <c r="CS6" s="41">
        <f t="shared" si="8"/>
        <v>58.25</v>
      </c>
      <c r="CT6" s="41">
        <f t="shared" si="8"/>
        <v>61.55</v>
      </c>
      <c r="CU6" s="41">
        <f t="shared" si="8"/>
        <v>57.22</v>
      </c>
      <c r="CV6" s="41">
        <f t="shared" si="8"/>
        <v>54.93</v>
      </c>
      <c r="CW6" s="37" t="str">
        <f>IF(CW7="","",IF(CW7="-","【-】","【"&amp;SUBSTITUTE(TEXT(CW7,"#,##0.00"),"-","△")&amp;"】"))</f>
        <v>【57.80】</v>
      </c>
      <c r="CX6" s="41">
        <f t="shared" ref="CX6:DG6" si="9">IF(CX7="",NA(),CX7)</f>
        <v>93.65</v>
      </c>
      <c r="CY6" s="41">
        <f t="shared" si="9"/>
        <v>92.54</v>
      </c>
      <c r="CZ6" s="41">
        <f t="shared" si="9"/>
        <v>98.31</v>
      </c>
      <c r="DA6" s="41">
        <f t="shared" si="9"/>
        <v>98.18</v>
      </c>
      <c r="DB6" s="41">
        <f t="shared" si="9"/>
        <v>98</v>
      </c>
      <c r="DC6" s="41">
        <f t="shared" si="9"/>
        <v>77.12</v>
      </c>
      <c r="DD6" s="41">
        <f t="shared" si="9"/>
        <v>68.150000000000006</v>
      </c>
      <c r="DE6" s="41">
        <f t="shared" si="9"/>
        <v>67.489999999999995</v>
      </c>
      <c r="DF6" s="41">
        <f t="shared" si="9"/>
        <v>67.290000000000006</v>
      </c>
      <c r="DG6" s="41">
        <f t="shared" si="9"/>
        <v>65.569999999999993</v>
      </c>
      <c r="DH6" s="37" t="str">
        <f>IF(DH7="","",IF(DH7="-","【-】","【"&amp;SUBSTITUTE(TEXT(DH7,"#,##0.00"),"-","△")&amp;"】"))</f>
        <v>【78.90】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41" t="str">
        <f t="shared" si="12"/>
        <v>-</v>
      </c>
      <c r="EG6" s="41" t="str">
        <f t="shared" si="12"/>
        <v>-</v>
      </c>
      <c r="EH6" s="41" t="str">
        <f t="shared" si="12"/>
        <v>-</v>
      </c>
      <c r="EI6" s="41" t="str">
        <f t="shared" si="12"/>
        <v>-</v>
      </c>
      <c r="EJ6" s="41" t="str">
        <f t="shared" si="12"/>
        <v>-</v>
      </c>
      <c r="EK6" s="41" t="str">
        <f t="shared" si="12"/>
        <v>-</v>
      </c>
      <c r="EL6" s="41" t="str">
        <f t="shared" si="12"/>
        <v>-</v>
      </c>
      <c r="EM6" s="41" t="str">
        <f t="shared" si="12"/>
        <v>-</v>
      </c>
      <c r="EN6" s="41" t="str">
        <f t="shared" si="12"/>
        <v>-</v>
      </c>
      <c r="EO6" s="37" t="str">
        <f>IF(EO7="","",IF(EO7="-","【-】","【"&amp;SUBSTITUTE(TEXT(EO7,"#,##0.00"),"-","△")&amp;"】"))</f>
        <v>【-】</v>
      </c>
    </row>
    <row r="7" spans="1:145" s="27" customFormat="1" x14ac:dyDescent="0.15">
      <c r="A7" s="28"/>
      <c r="B7" s="34">
        <v>2018</v>
      </c>
      <c r="C7" s="34">
        <v>382027</v>
      </c>
      <c r="D7" s="34">
        <v>47</v>
      </c>
      <c r="E7" s="34">
        <v>18</v>
      </c>
      <c r="F7" s="34">
        <v>0</v>
      </c>
      <c r="G7" s="34">
        <v>0</v>
      </c>
      <c r="H7" s="34" t="s">
        <v>91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8" t="s">
        <v>42</v>
      </c>
      <c r="O7" s="38" t="s">
        <v>102</v>
      </c>
      <c r="P7" s="38">
        <v>0.03</v>
      </c>
      <c r="Q7" s="38">
        <v>100</v>
      </c>
      <c r="R7" s="38">
        <v>2741</v>
      </c>
      <c r="S7" s="38">
        <v>160178</v>
      </c>
      <c r="T7" s="38">
        <v>419.14</v>
      </c>
      <c r="U7" s="38">
        <v>382.16</v>
      </c>
      <c r="V7" s="38">
        <v>50</v>
      </c>
      <c r="W7" s="38">
        <v>0.02</v>
      </c>
      <c r="X7" s="38">
        <v>2500</v>
      </c>
      <c r="Y7" s="38">
        <v>66.59</v>
      </c>
      <c r="Z7" s="38">
        <v>64.819999999999993</v>
      </c>
      <c r="AA7" s="38">
        <v>66.44</v>
      </c>
      <c r="AB7" s="38">
        <v>61.96</v>
      </c>
      <c r="AC7" s="38">
        <v>63.63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1526.98</v>
      </c>
      <c r="BG7" s="38">
        <v>1369.72</v>
      </c>
      <c r="BH7" s="38">
        <v>1228.7</v>
      </c>
      <c r="BI7" s="38">
        <v>0</v>
      </c>
      <c r="BJ7" s="38">
        <v>0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386.46</v>
      </c>
      <c r="BP7" s="38">
        <v>325.02</v>
      </c>
      <c r="BQ7" s="38">
        <v>12.18</v>
      </c>
      <c r="BR7" s="38">
        <v>12.87</v>
      </c>
      <c r="BS7" s="38">
        <v>14.83</v>
      </c>
      <c r="BT7" s="38">
        <v>18.05</v>
      </c>
      <c r="BU7" s="38">
        <v>14.99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55.85</v>
      </c>
      <c r="CA7" s="38">
        <v>60.61</v>
      </c>
      <c r="CB7" s="38">
        <v>1361.45</v>
      </c>
      <c r="CC7" s="38">
        <v>1232.79</v>
      </c>
      <c r="CD7" s="38">
        <v>1118.53</v>
      </c>
      <c r="CE7" s="38">
        <v>913.05</v>
      </c>
      <c r="CF7" s="38">
        <v>1117.71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287.91000000000003</v>
      </c>
      <c r="CL7" s="38">
        <v>270.94</v>
      </c>
      <c r="CM7" s="38">
        <v>19.64</v>
      </c>
      <c r="CN7" s="38">
        <v>21.43</v>
      </c>
      <c r="CO7" s="38">
        <v>19.64</v>
      </c>
      <c r="CP7" s="38">
        <v>19.64</v>
      </c>
      <c r="CQ7" s="38">
        <v>17.86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54.93</v>
      </c>
      <c r="CW7" s="38">
        <v>57.8</v>
      </c>
      <c r="CX7" s="38">
        <v>93.65</v>
      </c>
      <c r="CY7" s="38">
        <v>92.54</v>
      </c>
      <c r="CZ7" s="38">
        <v>98.31</v>
      </c>
      <c r="DA7" s="38">
        <v>98.18</v>
      </c>
      <c r="DB7" s="38">
        <v>98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65.569999999999993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42</v>
      </c>
      <c r="EF7" s="38" t="s">
        <v>42</v>
      </c>
      <c r="EG7" s="38" t="s">
        <v>42</v>
      </c>
      <c r="EH7" s="38" t="s">
        <v>42</v>
      </c>
      <c r="EI7" s="38" t="s">
        <v>42</v>
      </c>
      <c r="EJ7" s="38" t="s">
        <v>42</v>
      </c>
      <c r="EK7" s="38" t="s">
        <v>42</v>
      </c>
      <c r="EL7" s="38" t="s">
        <v>42</v>
      </c>
      <c r="EM7" s="38" t="s">
        <v>42</v>
      </c>
      <c r="EN7" s="38" t="s">
        <v>42</v>
      </c>
      <c r="EO7" s="38" t="s">
        <v>42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36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2019-12-05T05:30:04Z</dcterms:created>
  <dcterms:modified xsi:type="dcterms:W3CDTF">2020-03-25T02:39:18Z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2020-01-30T10:45:21Z</vt:filetime>
  </property>
</Properties>
</file>