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3 団体回答\02 今治市〇　未\"/>
    </mc:Choice>
  </mc:AlternateContent>
  <workbookProtection workbookAlgorithmName="SHA-512" workbookHashValue="HqZuEjXVXVANQI31MXMHM1Vs5j6V7Z2nMqX+meSvkvRZYsfyp+gTxh0+mMvkX5vlolhrksBw0X0OQTgmM3va0A==" workbookSaltValue="quhWnxeK7MaYgAA2t+Nzd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I12" i="5"/>
  <c r="DE12" i="5"/>
  <c r="CK12" i="5"/>
  <c r="DR11" i="5"/>
  <c r="CX11" i="5"/>
  <c r="CT11" i="5"/>
  <c r="BZ11" i="5"/>
  <c r="BF11" i="5"/>
  <c r="BB11" i="5"/>
  <c r="EE10" i="5"/>
  <c r="EB10" i="5"/>
  <c r="EA10" i="5"/>
  <c r="DQ10" i="5"/>
  <c r="DG10" i="5"/>
  <c r="CM10" i="5"/>
  <c r="CJ10" i="5"/>
  <c r="CI10" i="5"/>
  <c r="BZ10" i="5"/>
  <c r="BY10" i="5"/>
  <c r="BO10" i="5"/>
  <c r="AU10" i="5"/>
  <c r="AR10" i="5"/>
  <c r="AQ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GJ90" i="4" s="1"/>
  <c r="DB6" i="5"/>
  <c r="CX12" i="5" s="1"/>
  <c r="DA6" i="5"/>
  <c r="CW12" i="5" s="1"/>
  <c r="CZ6" i="5"/>
  <c r="CV12" i="5" s="1"/>
  <c r="CY6" i="5"/>
  <c r="OZ56" i="4" s="1"/>
  <c r="CX6" i="5"/>
  <c r="CT12" i="5" s="1"/>
  <c r="CW6" i="5"/>
  <c r="CV6" i="5"/>
  <c r="CW11" i="5" s="1"/>
  <c r="CU6" i="5"/>
  <c r="CV11" i="5" s="1"/>
  <c r="CT6" i="5"/>
  <c r="CU11" i="5" s="1"/>
  <c r="CS6" i="5"/>
  <c r="CR6" i="5"/>
  <c r="CQ6" i="5"/>
  <c r="CM12" i="5" s="1"/>
  <c r="CP6" i="5"/>
  <c r="CL12" i="5" s="1"/>
  <c r="CO6" i="5"/>
  <c r="CN6" i="5"/>
  <c r="CJ12" i="5" s="1"/>
  <c r="CM6" i="5"/>
  <c r="CI12" i="5" s="1"/>
  <c r="CL6" i="5"/>
  <c r="CM11" i="5" s="1"/>
  <c r="CK6" i="5"/>
  <c r="CL11" i="5" s="1"/>
  <c r="CJ6" i="5"/>
  <c r="CK11" i="5" s="1"/>
  <c r="CI6" i="5"/>
  <c r="CJ11" i="5" s="1"/>
  <c r="CH6" i="5"/>
  <c r="CI11" i="5" s="1"/>
  <c r="CG6" i="5"/>
  <c r="CF6" i="5"/>
  <c r="CB12" i="5" s="1"/>
  <c r="CE6" i="5"/>
  <c r="GZ56" i="4" s="1"/>
  <c r="CD6" i="5"/>
  <c r="BZ12" i="5" s="1"/>
  <c r="CC6" i="5"/>
  <c r="BY12" i="5" s="1"/>
  <c r="CB6" i="5"/>
  <c r="BX12" i="5" s="1"/>
  <c r="CA6" i="5"/>
  <c r="CB11" i="5" s="1"/>
  <c r="BZ6" i="5"/>
  <c r="CA11" i="5" s="1"/>
  <c r="BY6" i="5"/>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D6" i="5"/>
  <c r="BE11" i="5" s="1"/>
  <c r="BC6" i="5"/>
  <c r="BD11" i="5" s="1"/>
  <c r="BB6" i="5"/>
  <c r="BC11" i="5" s="1"/>
  <c r="BA6" i="5"/>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PZ81" i="4"/>
  <c r="OY81" i="4"/>
  <c r="NX81" i="4"/>
  <c r="KO81" i="4"/>
  <c r="JN81" i="4"/>
  <c r="IM81" i="4"/>
  <c r="HL81" i="4"/>
  <c r="GK81" i="4"/>
  <c r="EC81" i="4"/>
  <c r="DB81" i="4"/>
  <c r="AZ81" i="4"/>
  <c r="Y81" i="4"/>
  <c r="RA80" i="4"/>
  <c r="PZ80" i="4"/>
  <c r="OY80" i="4"/>
  <c r="NX80" i="4"/>
  <c r="MW80" i="4"/>
  <c r="JN80" i="4"/>
  <c r="IM80" i="4"/>
  <c r="HL80" i="4"/>
  <c r="EC80" i="4"/>
  <c r="DB80" i="4"/>
  <c r="CA80" i="4"/>
  <c r="AZ80" i="4"/>
  <c r="Y80" i="4"/>
  <c r="RA79" i="4"/>
  <c r="OY79" i="4"/>
  <c r="NX79" i="4"/>
  <c r="MW79" i="4"/>
  <c r="KO79" i="4"/>
  <c r="IM79" i="4"/>
  <c r="HL79" i="4"/>
  <c r="GK79" i="4"/>
  <c r="EC79" i="4"/>
  <c r="CA79" i="4"/>
  <c r="AZ79" i="4"/>
  <c r="Y79" i="4"/>
  <c r="RH56" i="4"/>
  <c r="QN56" i="4"/>
  <c r="PT56" i="4"/>
  <c r="OF56" i="4"/>
  <c r="MN56" i="4"/>
  <c r="LT56" i="4"/>
  <c r="KZ56" i="4"/>
  <c r="KF56" i="4"/>
  <c r="JL56" i="4"/>
  <c r="HT56" i="4"/>
  <c r="GF56" i="4"/>
  <c r="FL56" i="4"/>
  <c r="ER56" i="4"/>
  <c r="CZ56" i="4"/>
  <c r="CF56" i="4"/>
  <c r="BL56" i="4"/>
  <c r="AR56" i="4"/>
  <c r="X56" i="4"/>
  <c r="RH55" i="4"/>
  <c r="QN55" i="4"/>
  <c r="OZ55" i="4"/>
  <c r="OF55" i="4"/>
  <c r="MN55" i="4"/>
  <c r="LT55" i="4"/>
  <c r="KZ55" i="4"/>
  <c r="JL55" i="4"/>
  <c r="GZ55" i="4"/>
  <c r="GF55" i="4"/>
  <c r="FL55" i="4"/>
  <c r="CZ55" i="4"/>
  <c r="BL55" i="4"/>
  <c r="AR55" i="4"/>
  <c r="X55" i="4"/>
  <c r="RH54" i="4"/>
  <c r="QN54" i="4"/>
  <c r="PT54" i="4"/>
  <c r="OZ54" i="4"/>
  <c r="OF54" i="4"/>
  <c r="MN54" i="4"/>
  <c r="KZ54" i="4"/>
  <c r="KF54" i="4"/>
  <c r="JL54" i="4"/>
  <c r="HT54" i="4"/>
  <c r="GF54" i="4"/>
  <c r="FL54" i="4"/>
  <c r="ER54" i="4"/>
  <c r="CZ54" i="4"/>
  <c r="BL54" i="4"/>
  <c r="AR54" i="4"/>
  <c r="X54" i="4"/>
  <c r="RH33" i="4"/>
  <c r="QN33" i="4"/>
  <c r="PT33" i="4"/>
  <c r="OF33" i="4"/>
  <c r="MN33" i="4"/>
  <c r="LT33" i="4"/>
  <c r="KZ33" i="4"/>
  <c r="KF33" i="4"/>
  <c r="JL33" i="4"/>
  <c r="GF33" i="4"/>
  <c r="FL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KZ31" i="4"/>
  <c r="KF31" i="4"/>
  <c r="JL31" i="4"/>
  <c r="HT31" i="4"/>
  <c r="GF31" i="4"/>
  <c r="FL31" i="4"/>
  <c r="ER31" i="4"/>
  <c r="CZ31" i="4"/>
  <c r="BL31" i="4"/>
  <c r="AR31" i="4"/>
  <c r="X31" i="4"/>
  <c r="LZ10" i="4"/>
  <c r="IT10" i="4"/>
  <c r="FN10" i="4"/>
  <c r="CH10" i="4"/>
  <c r="B10" i="4"/>
  <c r="PF8" i="4"/>
  <c r="LZ8" i="4"/>
  <c r="IT8" i="4"/>
  <c r="FN8" i="4"/>
  <c r="CH8" i="4"/>
  <c r="B8" i="4"/>
  <c r="B5" i="4"/>
  <c r="CF31" i="4" l="1"/>
  <c r="CF55" i="4"/>
  <c r="KF55" i="4"/>
  <c r="DB79" i="4"/>
  <c r="LT31" i="4"/>
  <c r="ER32" i="4"/>
  <c r="HT32" i="4"/>
  <c r="PT32" i="4"/>
  <c r="ER33" i="4"/>
  <c r="HT33" i="4"/>
  <c r="LT54" i="4"/>
  <c r="ER55" i="4"/>
  <c r="HT55" i="4"/>
  <c r="PT55" i="4"/>
  <c r="PZ79" i="4"/>
  <c r="V10" i="5"/>
  <c r="AF10" i="5"/>
  <c r="AJ10" i="5"/>
  <c r="AT10" i="5"/>
  <c r="BD10" i="5"/>
  <c r="BN10" i="5"/>
  <c r="BX10" i="5"/>
  <c r="CB10" i="5"/>
  <c r="CL10" i="5"/>
  <c r="CV10" i="5"/>
  <c r="DF10" i="5"/>
  <c r="DP10" i="5"/>
  <c r="DT10" i="5"/>
  <c r="ED10" i="5"/>
  <c r="BE10" i="5"/>
  <c r="CW10" i="5"/>
  <c r="X11" i="5"/>
  <c r="AR11" i="5"/>
  <c r="AI12" i="5"/>
  <c r="BC12" i="5"/>
  <c r="CA12" i="5"/>
  <c r="CU12" i="5"/>
  <c r="X10" i="5"/>
  <c r="BB10" i="5"/>
  <c r="BF10" i="5"/>
  <c r="BP10" i="5"/>
  <c r="CT10" i="5"/>
  <c r="CX10" i="5"/>
  <c r="DH10" i="5"/>
  <c r="DR10" i="5"/>
  <c r="CF54" i="4"/>
  <c r="GZ31" i="4"/>
  <c r="GZ54" i="4"/>
  <c r="JN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<sst xmlns="http://schemas.openxmlformats.org/spreadsheetml/2006/main" count="262" uniqueCount="108">
  <si>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</si>
  <si>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</si>
  <si>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</si>
  <si>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</si>
  <si>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</si>
  <si>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</si>
  <si>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</si>
  <si>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</si>
  <si>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</si>
  <si>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</si>
  <si>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</si>
  <si>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</si>
  <si>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</si>
  <si>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</si>
  <si>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</si>
  <si>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</si>
  <si>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</si>
  <si>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</si>
  <si>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</si>
  <si>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</si>
  <si>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</si>
  <si>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</si>
  <si>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</si>
  <si>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</si>
  <si>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</si>
  <si>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</si>
  <si>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</si>
  <si>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</si>
  <si>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</si>
  <si>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</si>
  <si>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</si>
  <si>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</si>
  <si>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</si>
  <si>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</si>
  <si>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</si>
  <si>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</si>
  <si>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</si>
  <si>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</si>
  <si>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</si>
  <si>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</si>
  <si>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</si>
  <si>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</si>
  <si>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</si>
  <si>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</si>
  <si>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</si>
  <si>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</si>
  <si>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</si>
  <si>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</si>
  <si>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</si>
  <si>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</si>
  <si>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</si>
  <si>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</si>
  <si>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</si>
  <si>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</si>
  <si>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</si>
  <si>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</si>
  <si>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</si>
  <si>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</si>
  <si>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</si>
  <si>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</si>
  <si>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</si>
  <si>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</si>
  <si>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</si>
  <si>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</si>
  <si>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</si>
  <si>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</si>
  <si>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</si>
  <si>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</si>
  <si>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</si>
  <si>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</si>
  <si>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</si>
  <si>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</si>
  <si>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</si>
  <si>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</si>
  <si>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</si>
  <si>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</si>
  <si>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</si>
  <si>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</si>
  <si>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</si>
  <si>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</si>
  <si>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</si>
  <si>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</si>
  <si>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</si>
  <si>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</si>
  <si>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</si>
  <si>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</si>
  <si>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</si>
  <si>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</si>
  <si>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</si>
  <si>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382027</t>
  </si>
  <si>
    <t>46</t>
  </si>
  <si>
    <t>02</t>
  </si>
  <si>
    <t>0</t>
  </si>
  <si>
    <t>000</t>
  </si>
  <si>
    <t>愛媛県　今治市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</si>
  <si>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</si>
  <si>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</si>
  <si>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</si>
  <si>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</si>
  <si>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</si>
  <si>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</si>
  <si>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</si>
  <si>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</si>
  <si>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</si>
  <si>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</si>
  <si>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本市工業用水道事業においては、菊間町の１社に給水を行っている。
経営の健全性・効率性を示す「①経常収支比率」、「②累積欠損金比率」、「④企業債残高対給水収益比率」「⑤料金回収率」及び「⑥給水原価」の指標を類似団体平均値と比較すると、良好な水準を維持している。
「③流動比率」は、建設改良に係る未払金の増、「④企業債残高対給水収益比率」は、令和3年度に遠方監視制御設備整備及び導水管更新のための企業債を借り入れたことによる影響が表れている。
「⑦施設利用率」についてはユーザーの需用により増減するが、常に安定して工業用水を供給するために責任水量制を採用していることから、高い「⑧契約率」を維持しており、安定した料金収入に寄与している。
</t>
    <rPh sb="32" eb="34">
      <t>ケイエイ</t>
    </rPh>
    <rPh sb="47" eb="51">
      <t>ケイジョウシュウシ</t>
    </rPh>
    <rPh sb="51" eb="53">
      <t>ヒリツ</t>
    </rPh>
    <rPh sb="57" eb="59">
      <t>ルイセキ</t>
    </rPh>
    <rPh sb="59" eb="62">
      <t>ケッソンキン</t>
    </rPh>
    <rPh sb="62" eb="64">
      <t>ヒリツ</t>
    </rPh>
    <rPh sb="68" eb="71">
      <t>キギョウサイ</t>
    </rPh>
    <rPh sb="83" eb="85">
      <t>リョウキン</t>
    </rPh>
    <rPh sb="85" eb="88">
      <t>カイシュウリツ</t>
    </rPh>
    <rPh sb="89" eb="90">
      <t>オヨ</t>
    </rPh>
    <rPh sb="93" eb="97">
      <t>キュウスイゲンカ</t>
    </rPh>
    <rPh sb="132" eb="136">
      <t>リュウドウヒリツ</t>
    </rPh>
    <rPh sb="154" eb="157">
      <t>キギョウサイ</t>
    </rPh>
    <rPh sb="190" eb="192">
      <t>コウシン</t>
    </rPh>
    <rPh sb="210" eb="212">
      <t>エイキョウ</t>
    </rPh>
    <rPh sb="213" eb="214">
      <t>アラワ</t>
    </rPh>
    <phoneticPr fontId="5"/>
  </si>
  <si>
    <t>「①有形固定資産減価償却率」は、令和3年度の遠方監視制御設備整備及び導水管更新による影響が表れている。「②管路経年化率」は他団体と比較して高くはないが、安定的な工業用水道供給のためにも、計画的かつ効率的な更新に努めたい。</t>
    <rPh sb="37" eb="39">
      <t>コウシン</t>
    </rPh>
    <rPh sb="42" eb="44">
      <t>エイキョウ</t>
    </rPh>
    <rPh sb="45" eb="46">
      <t>アラワ</t>
    </rPh>
    <phoneticPr fontId="5"/>
  </si>
  <si>
    <t>消費税率改定による料金改定を除くと、平成元年４月１日以降は料金改定を行っておらず、健全な事業運営が行われている。
しかし、近年の設備投資（遠方監視制御設備整備整備、導水管更新等）により企業債残高が上昇傾向にあり、減価償却費の上昇を含め、今後の状況を注視していく必要がある。
また、近年の電気料金、資材等の高騰により経費節減も限界に近く、今後は料金改定等による歳入増加策を検討していく必要がある。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</si>
</sst>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56.98</c:v>
                </c:pt>
                <c:pt idx="1">
                  <c:v>58.78</c:v>
                </c:pt>
                <c:pt idx="2">
                  <c:v>59.18</c:v>
                </c:pt>
                <c:pt idx="3">
                  <c:v>56.96</c:v>
                </c:pt>
                <c:pt idx="4">
                  <c:v>35.94</c:v>
                </c:pt>
              </c:numCache>
            </c:numRef>
          </c:val>
          <c:extLst>
            <c:ext xmlns:c16="http://schemas.microsoft.com/office/drawing/2014/chart" uri="{C3380CC4-5D6E-409C-BE32-E72D297353CC}">
              <c16:uniqueId val="{00000000-1C22-4FD6-A479-CC11BFD196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1C22-4FD6-A479-CC11BFD196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E4-4E0C-B03A-CAF3C7C70F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D4E4-4E0C-B03A-CAF3C7C70FD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115.01</c:v>
                </c:pt>
                <c:pt idx="1">
                  <c:v>110.16</c:v>
                </c:pt>
                <c:pt idx="2">
                  <c:v>116.63</c:v>
                </c:pt>
                <c:pt idx="3">
                  <c:v>128.69999999999999</c:v>
                </c:pt>
                <c:pt idx="4">
                  <c:v>123.71</c:v>
                </c:pt>
              </c:numCache>
            </c:numRef>
          </c:val>
          <c:extLst>
            <c:ext xmlns:c16="http://schemas.microsoft.com/office/drawing/2014/chart" uri="{C3380CC4-5D6E-409C-BE32-E72D297353CC}">
              <c16:uniqueId val="{00000000-46EE-4DCB-86E5-E7AC5F6FA3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46EE-4DCB-86E5-E7AC5F6FA3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2.17</c:v>
                </c:pt>
                <c:pt idx="3">
                  <c:v>2.29</c:v>
                </c:pt>
                <c:pt idx="4">
                  <c:v>2.29</c:v>
                </c:pt>
              </c:numCache>
            </c:numRef>
          </c:val>
          <c:extLst>
            <c:ext xmlns:c16="http://schemas.microsoft.com/office/drawing/2014/chart" uri="{C3380CC4-5D6E-409C-BE32-E72D297353CC}">
              <c16:uniqueId val="{00000000-EFF3-41E7-8A69-3842306E49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EFF3-41E7-8A69-3842306E49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2.29</c:v>
                </c:pt>
              </c:numCache>
            </c:numRef>
          </c:val>
          <c:extLst>
            <c:ext xmlns:c16="http://schemas.microsoft.com/office/drawing/2014/chart" uri="{C3380CC4-5D6E-409C-BE32-E72D297353CC}">
              <c16:uniqueId val="{00000000-D6AC-427C-91E0-38757C862D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D6AC-427C-91E0-38757C862D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1645.67</c:v>
                </c:pt>
                <c:pt idx="1">
                  <c:v>1775.39</c:v>
                </c:pt>
                <c:pt idx="2">
                  <c:v>2002.9</c:v>
                </c:pt>
                <c:pt idx="3">
                  <c:v>3418.86</c:v>
                </c:pt>
                <c:pt idx="4">
                  <c:v>523.36</c:v>
                </c:pt>
              </c:numCache>
            </c:numRef>
          </c:val>
          <c:extLst>
            <c:ext xmlns:c16="http://schemas.microsoft.com/office/drawing/2014/chart" uri="{C3380CC4-5D6E-409C-BE32-E72D297353CC}">
              <c16:uniqueId val="{00000000-A64F-4849-BEAF-0D5F76B248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A64F-4849-BEAF-0D5F76B248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0</c:v>
                </c:pt>
                <c:pt idx="1">
                  <c:v>28.83</c:v>
                </c:pt>
                <c:pt idx="2">
                  <c:v>28.75</c:v>
                </c:pt>
                <c:pt idx="3">
                  <c:v>133.24</c:v>
                </c:pt>
                <c:pt idx="4">
                  <c:v>384.9</c:v>
                </c:pt>
              </c:numCache>
            </c:numRef>
          </c:val>
          <c:extLst>
            <c:ext xmlns:c16="http://schemas.microsoft.com/office/drawing/2014/chart" uri="{C3380CC4-5D6E-409C-BE32-E72D297353CC}">
              <c16:uniqueId val="{00000000-7567-4D61-B501-14A27E5AED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7567-4D61-B501-14A27E5AED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98.67</c:v>
                </c:pt>
                <c:pt idx="1">
                  <c:v>97.87</c:v>
                </c:pt>
                <c:pt idx="2">
                  <c:v>103.81</c:v>
                </c:pt>
                <c:pt idx="3">
                  <c:v>110.52</c:v>
                </c:pt>
                <c:pt idx="4">
                  <c:v>105.51</c:v>
                </c:pt>
              </c:numCache>
            </c:numRef>
          </c:val>
          <c:extLst>
            <c:ext xmlns:c16="http://schemas.microsoft.com/office/drawing/2014/chart" uri="{C3380CC4-5D6E-409C-BE32-E72D297353CC}">
              <c16:uniqueId val="{00000000-3960-4804-9372-5FDA6D55FB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3960-4804-9372-5FDA6D55FB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26.96</c:v>
                </c:pt>
                <c:pt idx="1">
                  <c:v>27.18</c:v>
                </c:pt>
                <c:pt idx="2">
                  <c:v>25.63</c:v>
                </c:pt>
                <c:pt idx="3">
                  <c:v>24.07</c:v>
                </c:pt>
                <c:pt idx="4">
                  <c:v>25.22</c:v>
                </c:pt>
              </c:numCache>
            </c:numRef>
          </c:val>
          <c:extLst>
            <c:ext xmlns:c16="http://schemas.microsoft.com/office/drawing/2014/chart" uri="{C3380CC4-5D6E-409C-BE32-E72D297353CC}">
              <c16:uniqueId val="{00000000-8DA8-4ED0-90DB-40D33D1FC7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8DA8-4ED0-90DB-40D33D1FC7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63.5</c:v>
                </c:pt>
                <c:pt idx="1">
                  <c:v>60.45</c:v>
                </c:pt>
                <c:pt idx="2">
                  <c:v>67.680000000000007</c:v>
                </c:pt>
                <c:pt idx="3">
                  <c:v>55.68</c:v>
                </c:pt>
                <c:pt idx="4">
                  <c:v>59.64</c:v>
                </c:pt>
              </c:numCache>
            </c:numRef>
          </c:val>
          <c:extLst>
            <c:ext xmlns:c16="http://schemas.microsoft.com/office/drawing/2014/chart" uri="{C3380CC4-5D6E-409C-BE32-E72D297353CC}">
              <c16:uniqueId val="{00000000-F3B5-436B-BB48-15F40F7A28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F3B5-436B-BB48-15F40F7A28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3C94-4C0F-9946-C5DF4FD08D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3C94-4C0F-9946-C5DF4FD08D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election activeCell="SM86" sqref="SM86"/>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愛媛県　今治市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2200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1312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65.8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2000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115.01</v>
      </c>
      <c r="Y32" s="121"/>
      <c r="Z32" s="121"/>
      <c r="AA32" s="121"/>
      <c r="AB32" s="121"/>
      <c r="AC32" s="121"/>
      <c r="AD32" s="121"/>
      <c r="AE32" s="121"/>
      <c r="AF32" s="121"/>
      <c r="AG32" s="121"/>
      <c r="AH32" s="121"/>
      <c r="AI32" s="121"/>
      <c r="AJ32" s="121"/>
      <c r="AK32" s="121"/>
      <c r="AL32" s="121"/>
      <c r="AM32" s="121"/>
      <c r="AN32" s="121"/>
      <c r="AO32" s="121"/>
      <c r="AP32" s="121"/>
      <c r="AQ32" s="122"/>
      <c r="AR32" s="120">
        <f>データ!U6</f>
        <v>110.16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116.63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128.69999999999999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123.71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1645.67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1775.39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2002.9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3418.86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523.36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28.83</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28.75</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133.24</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384.9</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113.67</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110.79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108.76</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110.19</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113.73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118.97</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121.15</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125.8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132.55000000000001</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134.69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730.25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868.31</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732.52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819.73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834.05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514.66</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504.81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498.01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490.39</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475.44</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106</v>
      </c>
      <c r="SN48" s="130"/>
      <c r="SO48" s="130"/>
      <c r="SP48" s="130"/>
      <c r="SQ48" s="130"/>
      <c r="SR48" s="130"/>
      <c r="SS48" s="130"/>
      <c r="ST48" s="130"/>
      <c r="SU48" s="130"/>
      <c r="SV48" s="130"/>
      <c r="SW48" s="130"/>
      <c r="SX48" s="130"/>
      <c r="SY48" s="130"/>
      <c r="SZ48" s="130"/>
      <c r="TA48" s="131"/>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98.67</v>
      </c>
      <c r="Y55" s="121"/>
      <c r="Z55" s="121"/>
      <c r="AA55" s="121"/>
      <c r="AB55" s="121"/>
      <c r="AC55" s="121"/>
      <c r="AD55" s="121"/>
      <c r="AE55" s="121"/>
      <c r="AF55" s="121"/>
      <c r="AG55" s="121"/>
      <c r="AH55" s="121"/>
      <c r="AI55" s="121"/>
      <c r="AJ55" s="121"/>
      <c r="AK55" s="121"/>
      <c r="AL55" s="121"/>
      <c r="AM55" s="121"/>
      <c r="AN55" s="121"/>
      <c r="AO55" s="121"/>
      <c r="AP55" s="121"/>
      <c r="AQ55" s="122"/>
      <c r="AR55" s="120">
        <f>データ!BM6</f>
        <v>97.87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103.81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110.52</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105.51</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26.96</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27.18</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25.63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24.07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25.22</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63.5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60.45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67.680000000000007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55.68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59.64</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90.91</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90.91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90.91</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90.91</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90.91</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95.99</v>
      </c>
      <c r="Y56" s="121"/>
      <c r="Z56" s="121"/>
      <c r="AA56" s="121"/>
      <c r="AB56" s="121"/>
      <c r="AC56" s="121"/>
      <c r="AD56" s="121"/>
      <c r="AE56" s="121"/>
      <c r="AF56" s="121"/>
      <c r="AG56" s="121"/>
      <c r="AH56" s="121"/>
      <c r="AI56" s="121"/>
      <c r="AJ56" s="121"/>
      <c r="AK56" s="121"/>
      <c r="AL56" s="121"/>
      <c r="AM56" s="121"/>
      <c r="AN56" s="121"/>
      <c r="AO56" s="121"/>
      <c r="AP56" s="121"/>
      <c r="AQ56" s="122"/>
      <c r="AR56" s="120">
        <f>データ!BR6</f>
        <v>94.91</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90.22</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90.8</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93.49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44.55</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47.36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50.56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49.4</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35.24</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35.22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34.92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34.19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36.65</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50.28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51.42</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49.05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50.94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107</v>
      </c>
      <c r="SN68" s="130"/>
      <c r="SO68" s="130"/>
      <c r="SP68" s="130"/>
      <c r="SQ68" s="130"/>
      <c r="SR68" s="130"/>
      <c r="SS68" s="130"/>
      <c r="ST68" s="130"/>
      <c r="SU68" s="130"/>
      <c r="SV68" s="130"/>
      <c r="SW68" s="130"/>
      <c r="SX68" s="130"/>
      <c r="SY68" s="130"/>
      <c r="SZ68" s="130"/>
      <c r="TA68" s="131"/>
    </row>
    <row r="69" spans="1:521" ht="13.5" customHeight="1">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H29</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H30</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R01</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R02</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R03</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H29</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H30</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R01</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R02</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R03</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H29</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H30</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R01</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R02</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R03</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c r="A80" s="2"/>
      <c r="B80" s="13"/>
      <c r="C80" s="2"/>
      <c r="D80" s="2"/>
      <c r="E80" s="2"/>
      <c r="F80" s="2"/>
      <c r="G80" s="2"/>
      <c r="H80" s="2"/>
      <c r="I80" s="2"/>
      <c r="J80" s="15"/>
      <c r="K80" s="2"/>
      <c r="L80" s="146" t="s">
        <v>23</v>
      </c>
      <c r="M80" s="146"/>
      <c r="N80" s="146"/>
      <c r="O80" s="146"/>
      <c r="P80" s="146"/>
      <c r="Q80" s="146"/>
      <c r="R80" s="146"/>
      <c r="S80" s="146"/>
      <c r="T80" s="146"/>
      <c r="U80" s="146"/>
      <c r="V80" s="146"/>
      <c r="W80" s="146"/>
      <c r="X80" s="146"/>
      <c r="Y80" s="147">
        <f>データ!DD6</f>
        <v>56.98</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58.78</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59.18</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56.96</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35.94</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
      <c r="FE80" s="18"/>
      <c r="FF80" s="2"/>
      <c r="FG80" s="2"/>
      <c r="FH80" s="2"/>
      <c r="FI80" s="2"/>
      <c r="FJ80" s="2"/>
      <c r="FK80" s="2"/>
      <c r="FL80" s="2"/>
      <c r="FM80" s="2"/>
      <c r="FN80" s="2"/>
      <c r="FO80" s="2"/>
      <c r="FP80" s="2"/>
      <c r="FQ80" s="2"/>
      <c r="FR80" s="2"/>
      <c r="FS80" s="2"/>
      <c r="FT80" s="2"/>
      <c r="FU80" s="2"/>
      <c r="FV80" s="15"/>
      <c r="FW80" s="2"/>
      <c r="FX80" s="146" t="s">
        <v>23</v>
      </c>
      <c r="FY80" s="146"/>
      <c r="FZ80" s="146"/>
      <c r="GA80" s="146"/>
      <c r="GB80" s="146"/>
      <c r="GC80" s="146"/>
      <c r="GD80" s="146"/>
      <c r="GE80" s="146"/>
      <c r="GF80" s="146"/>
      <c r="GG80" s="146"/>
      <c r="GH80" s="146"/>
      <c r="GI80" s="146"/>
      <c r="GJ80" s="146"/>
      <c r="GK80" s="147">
        <f>データ!DO6</f>
        <v>0</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0</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2.17</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2.29</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2.29</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
      <c r="LQ80" s="18"/>
      <c r="LR80" s="2"/>
      <c r="LS80" s="2"/>
      <c r="LT80" s="2"/>
      <c r="LU80" s="2"/>
      <c r="LV80" s="2"/>
      <c r="LW80" s="2"/>
      <c r="LX80" s="2"/>
      <c r="LY80" s="2"/>
      <c r="LZ80" s="2"/>
      <c r="MA80" s="2"/>
      <c r="MB80" s="2"/>
      <c r="MC80" s="2"/>
      <c r="MD80" s="2"/>
      <c r="ME80" s="2"/>
      <c r="MF80" s="2"/>
      <c r="MG80" s="2"/>
      <c r="MH80" s="15"/>
      <c r="MI80" s="2"/>
      <c r="MJ80" s="146" t="s">
        <v>23</v>
      </c>
      <c r="MK80" s="146"/>
      <c r="ML80" s="146"/>
      <c r="MM80" s="146"/>
      <c r="MN80" s="146"/>
      <c r="MO80" s="146"/>
      <c r="MP80" s="146"/>
      <c r="MQ80" s="146"/>
      <c r="MR80" s="146"/>
      <c r="MS80" s="146"/>
      <c r="MT80" s="146"/>
      <c r="MU80" s="146"/>
      <c r="MV80" s="146"/>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2.29</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c r="A81" s="2"/>
      <c r="B81" s="13"/>
      <c r="C81" s="2"/>
      <c r="D81" s="2"/>
      <c r="E81" s="2"/>
      <c r="F81" s="2"/>
      <c r="G81" s="2"/>
      <c r="H81" s="2"/>
      <c r="I81" s="2"/>
      <c r="J81" s="15"/>
      <c r="K81" s="2"/>
      <c r="L81" s="146" t="s">
        <v>24</v>
      </c>
      <c r="M81" s="146"/>
      <c r="N81" s="146"/>
      <c r="O81" s="146"/>
      <c r="P81" s="146"/>
      <c r="Q81" s="146"/>
      <c r="R81" s="146"/>
      <c r="S81" s="146"/>
      <c r="T81" s="146"/>
      <c r="U81" s="146"/>
      <c r="V81" s="146"/>
      <c r="W81" s="146"/>
      <c r="X81" s="146"/>
      <c r="Y81" s="147">
        <f>データ!DI6</f>
        <v>53.4</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53.49</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54.3</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55.32</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55.08</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
      <c r="FE81" s="18"/>
      <c r="FF81" s="2"/>
      <c r="FG81" s="2"/>
      <c r="FH81" s="2"/>
      <c r="FI81" s="2"/>
      <c r="FJ81" s="2"/>
      <c r="FK81" s="2"/>
      <c r="FL81" s="2"/>
      <c r="FM81" s="2"/>
      <c r="FN81" s="2"/>
      <c r="FO81" s="2"/>
      <c r="FP81" s="2"/>
      <c r="FQ81" s="2"/>
      <c r="FR81" s="2"/>
      <c r="FS81" s="2"/>
      <c r="FT81" s="2"/>
      <c r="FU81" s="2"/>
      <c r="FV81" s="15"/>
      <c r="FW81" s="2"/>
      <c r="FX81" s="146" t="s">
        <v>24</v>
      </c>
      <c r="FY81" s="146"/>
      <c r="FZ81" s="146"/>
      <c r="GA81" s="146"/>
      <c r="GB81" s="146"/>
      <c r="GC81" s="146"/>
      <c r="GD81" s="146"/>
      <c r="GE81" s="146"/>
      <c r="GF81" s="146"/>
      <c r="GG81" s="146"/>
      <c r="GH81" s="146"/>
      <c r="GI81" s="146"/>
      <c r="GJ81" s="146"/>
      <c r="GK81" s="147">
        <f>データ!DT6</f>
        <v>3.46</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3.28</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4.66</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7.35</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7.6</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
      <c r="LQ81" s="18"/>
      <c r="LR81" s="2"/>
      <c r="LS81" s="2"/>
      <c r="LT81" s="2"/>
      <c r="LU81" s="2"/>
      <c r="LV81" s="2"/>
      <c r="LW81" s="2"/>
      <c r="LX81" s="2"/>
      <c r="LY81" s="2"/>
      <c r="LZ81" s="2"/>
      <c r="MA81" s="2"/>
      <c r="MB81" s="2"/>
      <c r="MC81" s="2"/>
      <c r="MD81" s="2"/>
      <c r="ME81" s="2"/>
      <c r="MF81" s="2"/>
      <c r="MG81" s="2"/>
      <c r="MH81" s="15"/>
      <c r="MI81" s="2"/>
      <c r="MJ81" s="146" t="s">
        <v>24</v>
      </c>
      <c r="MK81" s="146"/>
      <c r="ML81" s="146"/>
      <c r="MM81" s="146"/>
      <c r="MN81" s="146"/>
      <c r="MO81" s="146"/>
      <c r="MP81" s="146"/>
      <c r="MQ81" s="146"/>
      <c r="MR81" s="146"/>
      <c r="MS81" s="146"/>
      <c r="MT81" s="146"/>
      <c r="MU81" s="146"/>
      <c r="MV81" s="146"/>
      <c r="MW81" s="147">
        <f>データ!EE6</f>
        <v>0.13</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0.02</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0.06</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0.09</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0.4</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8" t="s">
        <v>29</v>
      </c>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t="s">
        <v>30</v>
      </c>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t="s">
        <v>31</v>
      </c>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t="s">
        <v>32</v>
      </c>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t="s">
        <v>33</v>
      </c>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t="s">
        <v>34</v>
      </c>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t="s">
        <v>35</v>
      </c>
      <c r="FJ89" s="148"/>
      <c r="FK89" s="148"/>
      <c r="FL89" s="148"/>
      <c r="FM89" s="148"/>
      <c r="FN89" s="148"/>
      <c r="FO89" s="148"/>
      <c r="FP89" s="148"/>
      <c r="FQ89" s="148"/>
      <c r="FR89" s="148"/>
      <c r="FS89" s="148"/>
      <c r="FT89" s="148"/>
      <c r="FU89" s="148"/>
      <c r="FV89" s="148"/>
      <c r="FW89" s="148"/>
      <c r="FX89" s="148"/>
      <c r="FY89" s="148"/>
      <c r="FZ89" s="148"/>
      <c r="GA89" s="148"/>
      <c r="GB89" s="148"/>
      <c r="GC89" s="148"/>
      <c r="GD89" s="148"/>
      <c r="GE89" s="148"/>
      <c r="GF89" s="148"/>
      <c r="GG89" s="148"/>
      <c r="GH89" s="148"/>
      <c r="GI89" s="148"/>
      <c r="GJ89" s="148" t="s">
        <v>36</v>
      </c>
      <c r="GK89" s="148"/>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t="s">
        <v>29</v>
      </c>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t="s">
        <v>37</v>
      </c>
      <c r="IM89" s="148"/>
      <c r="IN89" s="148"/>
      <c r="IO89" s="148"/>
      <c r="IP89" s="148"/>
      <c r="IQ89" s="148"/>
      <c r="IR89" s="148"/>
      <c r="IS89" s="148"/>
      <c r="IT89" s="148"/>
      <c r="IU89" s="148"/>
      <c r="IV89" s="148"/>
      <c r="IW89" s="148"/>
      <c r="IX89" s="148"/>
      <c r="IY89" s="148"/>
      <c r="IZ89" s="148"/>
      <c r="JA89" s="148"/>
      <c r="JB89" s="148"/>
      <c r="JC89" s="148"/>
      <c r="JD89" s="148"/>
      <c r="JE89" s="148"/>
      <c r="JF89" s="148"/>
      <c r="JG89" s="148"/>
      <c r="JH89" s="148"/>
      <c r="JI89" s="148"/>
      <c r="JJ89" s="148"/>
      <c r="JK89" s="148"/>
      <c r="JL89" s="148"/>
      <c r="JM89" s="148" t="s">
        <v>31</v>
      </c>
      <c r="JN89" s="148"/>
      <c r="JO89" s="148"/>
      <c r="JP89" s="148"/>
      <c r="JQ89" s="148"/>
      <c r="JR89" s="148"/>
      <c r="JS89" s="148"/>
      <c r="JT89" s="148"/>
      <c r="JU89" s="148"/>
      <c r="JV89" s="148"/>
      <c r="JW89" s="148"/>
      <c r="JX89" s="148"/>
      <c r="JY89" s="148"/>
      <c r="JZ89" s="148"/>
      <c r="KA89" s="148"/>
      <c r="KB89" s="148"/>
      <c r="KC89" s="148"/>
      <c r="KD89" s="148"/>
      <c r="KE89" s="148"/>
      <c r="KF89" s="148"/>
      <c r="KG89" s="148"/>
      <c r="KH89" s="148"/>
      <c r="KI89" s="148"/>
      <c r="KJ89" s="148"/>
      <c r="KK89" s="148"/>
      <c r="KL89" s="148"/>
      <c r="KM89" s="148"/>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9" t="str">
        <f>データ!AD6</f>
        <v>【117.41】</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【23.68】</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【462.72】</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【233.92】</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【112.31】</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【19.07】</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【54.01】</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【76.67】</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【60.20】</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【48.27】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【0.22】</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TN3pDV99fenKiINHQb2W8mu5owUfo0mlhlX2eQ98L4b4IxQNEepTkEQD+vdGQeqdJzunvA6UYVkC4Yfg0JcIw==" saltValue="ElkEggv15nOMM1nrb/+BsQ=="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40</v>
      </c>
      <c r="B3" s="29" t="s">
        <v>41</v>
      </c>
      <c r="C3" s="29" t="s">
        <v>42</v>
      </c>
      <c r="D3" s="29" t="s">
        <v>43</v>
      </c>
      <c r="E3" s="29" t="s">
        <v>44</v>
      </c>
      <c r="F3" s="29" t="s">
        <v>45</v>
      </c>
      <c r="G3" s="29" t="s">
        <v>46</v>
      </c>
      <c r="H3" s="152" t="s">
        <v>47</v>
      </c>
      <c r="I3" s="153"/>
      <c r="J3" s="153"/>
      <c r="K3" s="153"/>
      <c r="L3" s="153"/>
      <c r="M3" s="153"/>
      <c r="N3" s="153"/>
      <c r="O3" s="153"/>
      <c r="P3" s="153"/>
      <c r="Q3" s="153"/>
      <c r="R3" s="153"/>
      <c r="S3" s="153"/>
      <c r="T3" s="156" t="s">
        <v>48</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49</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c r="A6" s="28" t="s">
        <v>87</v>
      </c>
      <c r="B6" s="33"/>
      <c r="C6" s="33"/>
      <c r="D6" s="33"/>
      <c r="E6" s="33"/>
      <c r="F6" s="33"/>
      <c r="G6" s="33"/>
      <c r="H6" s="33"/>
      <c r="I6" s="33"/>
      <c r="J6" s="33"/>
      <c r="K6" s="33"/>
      <c r="L6" s="33"/>
      <c r="M6" s="33"/>
      <c r="N6" s="33"/>
      <c r="O6" s="33"/>
      <c r="P6" s="33"/>
      <c r="Q6" s="34"/>
      <c r="R6" s="33"/>
      <c r="S6" s="33"/>
      <c r="T6" s="35">
        <f t="shared" ref="T6:CE6" si="3">T7</f>
        <v>115.01</v>
      </c>
      <c r="U6" s="35">
        <f>U7</f>
        <v>110.16</v>
      </c>
      <c r="V6" s="35">
        <f>V7</f>
        <v>116.63</v>
      </c>
      <c r="W6" s="35">
        <f>W7</f>
        <v>128.69999999999999</v>
      </c>
      <c r="X6" s="35">
        <f t="shared" si="3"/>
        <v>123.71</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1645.67</v>
      </c>
      <c r="AQ6" s="35">
        <f>AQ7</f>
        <v>1775.39</v>
      </c>
      <c r="AR6" s="35">
        <f>AR7</f>
        <v>2002.9</v>
      </c>
      <c r="AS6" s="35">
        <f>AS7</f>
        <v>3418.86</v>
      </c>
      <c r="AT6" s="35">
        <f t="shared" si="3"/>
        <v>523.36</v>
      </c>
      <c r="AU6" s="35">
        <f t="shared" si="3"/>
        <v>730.25</v>
      </c>
      <c r="AV6" s="35">
        <f t="shared" si="3"/>
        <v>868.31</v>
      </c>
      <c r="AW6" s="35">
        <f t="shared" si="3"/>
        <v>732.52</v>
      </c>
      <c r="AX6" s="35">
        <f t="shared" si="3"/>
        <v>819.73</v>
      </c>
      <c r="AY6" s="35">
        <f t="shared" si="3"/>
        <v>834.05</v>
      </c>
      <c r="AZ6" s="33" t="str">
        <f>IF(AZ7="-","【-】","【"&amp;SUBSTITUTE(TEXT(AZ7,"#,##0.00"),"-","△")&amp;"】")</f>
        <v>【462.72】</v>
      </c>
      <c r="BA6" s="35">
        <f t="shared" si="3"/>
        <v>0</v>
      </c>
      <c r="BB6" s="35">
        <f>BB7</f>
        <v>28.83</v>
      </c>
      <c r="BC6" s="35">
        <f>BC7</f>
        <v>28.75</v>
      </c>
      <c r="BD6" s="35">
        <f>BD7</f>
        <v>133.24</v>
      </c>
      <c r="BE6" s="35">
        <f t="shared" si="3"/>
        <v>384.9</v>
      </c>
      <c r="BF6" s="35">
        <f t="shared" si="3"/>
        <v>514.66</v>
      </c>
      <c r="BG6" s="35">
        <f t="shared" si="3"/>
        <v>504.81</v>
      </c>
      <c r="BH6" s="35">
        <f t="shared" si="3"/>
        <v>498.01</v>
      </c>
      <c r="BI6" s="35">
        <f t="shared" si="3"/>
        <v>490.39</v>
      </c>
      <c r="BJ6" s="35">
        <f t="shared" si="3"/>
        <v>475.44</v>
      </c>
      <c r="BK6" s="33" t="str">
        <f>IF(BK7="-","【-】","【"&amp;SUBSTITUTE(TEXT(BK7,"#,##0.00"),"-","△")&amp;"】")</f>
        <v>【233.92】</v>
      </c>
      <c r="BL6" s="35">
        <f t="shared" si="3"/>
        <v>98.67</v>
      </c>
      <c r="BM6" s="35">
        <f>BM7</f>
        <v>97.87</v>
      </c>
      <c r="BN6" s="35">
        <f>BN7</f>
        <v>103.81</v>
      </c>
      <c r="BO6" s="35">
        <f>BO7</f>
        <v>110.52</v>
      </c>
      <c r="BP6" s="35">
        <f t="shared" si="3"/>
        <v>105.51</v>
      </c>
      <c r="BQ6" s="35">
        <f t="shared" si="3"/>
        <v>95.99</v>
      </c>
      <c r="BR6" s="35">
        <f t="shared" si="3"/>
        <v>94.91</v>
      </c>
      <c r="BS6" s="35">
        <f t="shared" si="3"/>
        <v>90.22</v>
      </c>
      <c r="BT6" s="35">
        <f t="shared" si="3"/>
        <v>90.8</v>
      </c>
      <c r="BU6" s="35">
        <f t="shared" si="3"/>
        <v>93.49</v>
      </c>
      <c r="BV6" s="33" t="str">
        <f>IF(BV7="-","【-】","【"&amp;SUBSTITUTE(TEXT(BV7,"#,##0.00"),"-","△")&amp;"】")</f>
        <v>【112.31】</v>
      </c>
      <c r="BW6" s="35">
        <f t="shared" si="3"/>
        <v>26.96</v>
      </c>
      <c r="BX6" s="35">
        <f>BX7</f>
        <v>27.18</v>
      </c>
      <c r="BY6" s="35">
        <f>BY7</f>
        <v>25.63</v>
      </c>
      <c r="BZ6" s="35">
        <f>BZ7</f>
        <v>24.07</v>
      </c>
      <c r="CA6" s="35">
        <f t="shared" si="3"/>
        <v>25.22</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63.5</v>
      </c>
      <c r="CI6" s="35">
        <f>CI7</f>
        <v>60.45</v>
      </c>
      <c r="CJ6" s="35">
        <f>CJ7</f>
        <v>67.680000000000007</v>
      </c>
      <c r="CK6" s="35">
        <f>CK7</f>
        <v>55.68</v>
      </c>
      <c r="CL6" s="35">
        <f t="shared" si="5"/>
        <v>59.64</v>
      </c>
      <c r="CM6" s="35">
        <f t="shared" si="5"/>
        <v>35.24</v>
      </c>
      <c r="CN6" s="35">
        <f t="shared" si="5"/>
        <v>35.22</v>
      </c>
      <c r="CO6" s="35">
        <f t="shared" si="5"/>
        <v>34.92</v>
      </c>
      <c r="CP6" s="35">
        <f t="shared" si="5"/>
        <v>34.19</v>
      </c>
      <c r="CQ6" s="35">
        <f t="shared" si="5"/>
        <v>36.65</v>
      </c>
      <c r="CR6" s="33" t="str">
        <f>IF(CR7="-","【-】","【"&amp;SUBSTITUTE(TEXT(CR7,"#,##0.00"),"-","△")&amp;"】")</f>
        <v>【54.01】</v>
      </c>
      <c r="CS6" s="35">
        <f t="shared" ref="CS6:DB6" si="6">CS7</f>
        <v>90.91</v>
      </c>
      <c r="CT6" s="35">
        <f>CT7</f>
        <v>90.91</v>
      </c>
      <c r="CU6" s="35">
        <f>CU7</f>
        <v>90.91</v>
      </c>
      <c r="CV6" s="35">
        <f>CV7</f>
        <v>90.91</v>
      </c>
      <c r="CW6" s="35">
        <f t="shared" si="6"/>
        <v>90.91</v>
      </c>
      <c r="CX6" s="35">
        <f t="shared" si="6"/>
        <v>50.28</v>
      </c>
      <c r="CY6" s="35">
        <f t="shared" si="6"/>
        <v>51.42</v>
      </c>
      <c r="CZ6" s="35">
        <f t="shared" si="6"/>
        <v>50.9</v>
      </c>
      <c r="DA6" s="35">
        <f t="shared" si="6"/>
        <v>49.05</v>
      </c>
      <c r="DB6" s="35">
        <f t="shared" si="6"/>
        <v>50.94</v>
      </c>
      <c r="DC6" s="33" t="str">
        <f>IF(DC7="-","【-】","【"&amp;SUBSTITUTE(TEXT(DC7,"#,##0.00"),"-","△")&amp;"】")</f>
        <v>【76.67】</v>
      </c>
      <c r="DD6" s="35">
        <f t="shared" ref="DD6:DM6" si="7">DD7</f>
        <v>56.98</v>
      </c>
      <c r="DE6" s="35">
        <f>DE7</f>
        <v>58.78</v>
      </c>
      <c r="DF6" s="35">
        <f>DF7</f>
        <v>59.18</v>
      </c>
      <c r="DG6" s="35">
        <f>DG7</f>
        <v>56.96</v>
      </c>
      <c r="DH6" s="35">
        <f t="shared" si="7"/>
        <v>35.94</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2.17</v>
      </c>
      <c r="DR6" s="35">
        <f>DR7</f>
        <v>2.29</v>
      </c>
      <c r="DS6" s="35">
        <f t="shared" si="8"/>
        <v>2.29</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2.29</v>
      </c>
      <c r="EE6" s="35">
        <f t="shared" si="9"/>
        <v>0.13</v>
      </c>
      <c r="EF6" s="35">
        <f t="shared" si="9"/>
        <v>0.02</v>
      </c>
      <c r="EG6" s="35">
        <f t="shared" si="9"/>
        <v>0.06</v>
      </c>
      <c r="EH6" s="35">
        <f t="shared" si="9"/>
        <v>0.09</v>
      </c>
      <c r="EI6" s="35">
        <f t="shared" si="9"/>
        <v>0.4</v>
      </c>
      <c r="EJ6" s="33" t="str">
        <f>IF(EJ7="-","【-】","【"&amp;SUBSTITUTE(TEXT(EJ7,"#,##0.00"),"-","△")&amp;"】")</f>
        <v>【0.22】</v>
      </c>
    </row>
    <row r="7" spans="1:140" s="36" customFormat="1">
      <c r="A7"/>
      <c r="B7" s="37" t="s">
        <v>88</v>
      </c>
      <c r="C7" s="37" t="s">
        <v>89</v>
      </c>
      <c r="D7" s="37" t="s">
        <v>90</v>
      </c>
      <c r="E7" s="37" t="s">
        <v>91</v>
      </c>
      <c r="F7" s="37" t="s">
        <v>92</v>
      </c>
      <c r="G7" s="37" t="s">
        <v>93</v>
      </c>
      <c r="H7" s="37" t="s">
        <v>94</v>
      </c>
      <c r="I7" s="37" t="s">
        <v>95</v>
      </c>
      <c r="J7" s="37" t="s">
        <v>96</v>
      </c>
      <c r="K7" s="38">
        <v>2200</v>
      </c>
      <c r="L7" s="37" t="s">
        <v>97</v>
      </c>
      <c r="M7" s="38">
        <v>1</v>
      </c>
      <c r="N7" s="38">
        <v>1312</v>
      </c>
      <c r="O7" s="39" t="s">
        <v>98</v>
      </c>
      <c r="P7" s="39">
        <v>65.8</v>
      </c>
      <c r="Q7" s="38">
        <v>1</v>
      </c>
      <c r="R7" s="38">
        <v>2000</v>
      </c>
      <c r="S7" s="37" t="s">
        <v>99</v>
      </c>
      <c r="T7" s="40">
        <v>115.01</v>
      </c>
      <c r="U7" s="40">
        <v>110.16</v>
      </c>
      <c r="V7" s="40">
        <v>116.63</v>
      </c>
      <c r="W7" s="40">
        <v>128.69999999999999</v>
      </c>
      <c r="X7" s="40">
        <v>123.71</v>
      </c>
      <c r="Y7" s="40">
        <v>113.67</v>
      </c>
      <c r="Z7" s="40">
        <v>110.79</v>
      </c>
      <c r="AA7" s="40">
        <v>108.76</v>
      </c>
      <c r="AB7" s="40">
        <v>110.19</v>
      </c>
      <c r="AC7" s="41">
        <v>113.73</v>
      </c>
      <c r="AD7" s="40">
        <v>117.41</v>
      </c>
      <c r="AE7" s="40">
        <v>0</v>
      </c>
      <c r="AF7" s="40">
        <v>0</v>
      </c>
      <c r="AG7" s="40">
        <v>0</v>
      </c>
      <c r="AH7" s="40">
        <v>0</v>
      </c>
      <c r="AI7" s="40">
        <v>0</v>
      </c>
      <c r="AJ7" s="40">
        <v>118.97</v>
      </c>
      <c r="AK7" s="40">
        <v>121.15</v>
      </c>
      <c r="AL7" s="40">
        <v>125.8</v>
      </c>
      <c r="AM7" s="40">
        <v>132.55000000000001</v>
      </c>
      <c r="AN7" s="40">
        <v>134.69</v>
      </c>
      <c r="AO7" s="40">
        <v>23.68</v>
      </c>
      <c r="AP7" s="40">
        <v>1645.67</v>
      </c>
      <c r="AQ7" s="40">
        <v>1775.39</v>
      </c>
      <c r="AR7" s="40">
        <v>2002.9</v>
      </c>
      <c r="AS7" s="40">
        <v>3418.86</v>
      </c>
      <c r="AT7" s="40">
        <v>523.36</v>
      </c>
      <c r="AU7" s="40">
        <v>730.25</v>
      </c>
      <c r="AV7" s="40">
        <v>868.31</v>
      </c>
      <c r="AW7" s="40">
        <v>732.52</v>
      </c>
      <c r="AX7" s="40">
        <v>819.73</v>
      </c>
      <c r="AY7" s="40">
        <v>834.05</v>
      </c>
      <c r="AZ7" s="40">
        <v>462.72</v>
      </c>
      <c r="BA7" s="40">
        <v>0</v>
      </c>
      <c r="BB7" s="40">
        <v>28.83</v>
      </c>
      <c r="BC7" s="40">
        <v>28.75</v>
      </c>
      <c r="BD7" s="40">
        <v>133.24</v>
      </c>
      <c r="BE7" s="40">
        <v>384.9</v>
      </c>
      <c r="BF7" s="40">
        <v>514.66</v>
      </c>
      <c r="BG7" s="40">
        <v>504.81</v>
      </c>
      <c r="BH7" s="40">
        <v>498.01</v>
      </c>
      <c r="BI7" s="40">
        <v>490.39</v>
      </c>
      <c r="BJ7" s="40">
        <v>475.44</v>
      </c>
      <c r="BK7" s="40">
        <v>233.92</v>
      </c>
      <c r="BL7" s="40">
        <v>98.67</v>
      </c>
      <c r="BM7" s="40">
        <v>97.87</v>
      </c>
      <c r="BN7" s="40">
        <v>103.81</v>
      </c>
      <c r="BO7" s="40">
        <v>110.52</v>
      </c>
      <c r="BP7" s="40">
        <v>105.51</v>
      </c>
      <c r="BQ7" s="40">
        <v>95.99</v>
      </c>
      <c r="BR7" s="40">
        <v>94.91</v>
      </c>
      <c r="BS7" s="40">
        <v>90.22</v>
      </c>
      <c r="BT7" s="40">
        <v>90.8</v>
      </c>
      <c r="BU7" s="40">
        <v>93.49</v>
      </c>
      <c r="BV7" s="40">
        <v>112.31</v>
      </c>
      <c r="BW7" s="40">
        <v>26.96</v>
      </c>
      <c r="BX7" s="40">
        <v>27.18</v>
      </c>
      <c r="BY7" s="40">
        <v>25.63</v>
      </c>
      <c r="BZ7" s="40">
        <v>24.07</v>
      </c>
      <c r="CA7" s="40">
        <v>25.22</v>
      </c>
      <c r="CB7" s="40">
        <v>44.55</v>
      </c>
      <c r="CC7" s="40">
        <v>47.36</v>
      </c>
      <c r="CD7" s="40">
        <v>49.94</v>
      </c>
      <c r="CE7" s="40">
        <v>50.56</v>
      </c>
      <c r="CF7" s="40">
        <v>49.4</v>
      </c>
      <c r="CG7" s="40">
        <v>19.07</v>
      </c>
      <c r="CH7" s="40">
        <v>63.5</v>
      </c>
      <c r="CI7" s="40">
        <v>60.45</v>
      </c>
      <c r="CJ7" s="40">
        <v>67.680000000000007</v>
      </c>
      <c r="CK7" s="40">
        <v>55.68</v>
      </c>
      <c r="CL7" s="40">
        <v>59.64</v>
      </c>
      <c r="CM7" s="40">
        <v>35.24</v>
      </c>
      <c r="CN7" s="40">
        <v>35.22</v>
      </c>
      <c r="CO7" s="40">
        <v>34.92</v>
      </c>
      <c r="CP7" s="40">
        <v>34.19</v>
      </c>
      <c r="CQ7" s="40">
        <v>36.65</v>
      </c>
      <c r="CR7" s="40">
        <v>54.01</v>
      </c>
      <c r="CS7" s="40">
        <v>90.91</v>
      </c>
      <c r="CT7" s="40">
        <v>90.91</v>
      </c>
      <c r="CU7" s="40">
        <v>90.91</v>
      </c>
      <c r="CV7" s="40">
        <v>90.91</v>
      </c>
      <c r="CW7" s="40">
        <v>90.91</v>
      </c>
      <c r="CX7" s="40">
        <v>50.28</v>
      </c>
      <c r="CY7" s="40">
        <v>51.42</v>
      </c>
      <c r="CZ7" s="40">
        <v>50.9</v>
      </c>
      <c r="DA7" s="40">
        <v>49.05</v>
      </c>
      <c r="DB7" s="40">
        <v>50.94</v>
      </c>
      <c r="DC7" s="40">
        <v>76.67</v>
      </c>
      <c r="DD7" s="40">
        <v>56.98</v>
      </c>
      <c r="DE7" s="40">
        <v>58.78</v>
      </c>
      <c r="DF7" s="40">
        <v>59.18</v>
      </c>
      <c r="DG7" s="40">
        <v>56.96</v>
      </c>
      <c r="DH7" s="40">
        <v>35.94</v>
      </c>
      <c r="DI7" s="40">
        <v>53.4</v>
      </c>
      <c r="DJ7" s="40">
        <v>53.49</v>
      </c>
      <c r="DK7" s="40">
        <v>54.3</v>
      </c>
      <c r="DL7" s="40">
        <v>55.32</v>
      </c>
      <c r="DM7" s="40">
        <v>55.08</v>
      </c>
      <c r="DN7" s="40">
        <v>60.2</v>
      </c>
      <c r="DO7" s="40">
        <v>0</v>
      </c>
      <c r="DP7" s="40">
        <v>0</v>
      </c>
      <c r="DQ7" s="40">
        <v>2.17</v>
      </c>
      <c r="DR7" s="40">
        <v>2.29</v>
      </c>
      <c r="DS7" s="40">
        <v>2.29</v>
      </c>
      <c r="DT7" s="40">
        <v>3.46</v>
      </c>
      <c r="DU7" s="40">
        <v>3.28</v>
      </c>
      <c r="DV7" s="40">
        <v>4.66</v>
      </c>
      <c r="DW7" s="40">
        <v>7.35</v>
      </c>
      <c r="DX7" s="40">
        <v>7.6</v>
      </c>
      <c r="DY7" s="40">
        <v>48.27</v>
      </c>
      <c r="DZ7" s="40">
        <v>0</v>
      </c>
      <c r="EA7" s="40">
        <v>0</v>
      </c>
      <c r="EB7" s="40">
        <v>0</v>
      </c>
      <c r="EC7" s="40">
        <v>0</v>
      </c>
      <c r="ED7" s="40">
        <v>2.29</v>
      </c>
      <c r="EE7" s="40">
        <v>0.13</v>
      </c>
      <c r="EF7" s="40">
        <v>0.02</v>
      </c>
      <c r="EG7" s="40">
        <v>0.06</v>
      </c>
      <c r="EH7" s="40">
        <v>0.09</v>
      </c>
      <c r="EI7" s="40">
        <v>0.4</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41</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115.01</v>
      </c>
      <c r="V11" s="48">
        <f>IF(U6="-",NA(),U6)</f>
        <v>110.16</v>
      </c>
      <c r="W11" s="48">
        <f>IF(V6="-",NA(),V6)</f>
        <v>116.63</v>
      </c>
      <c r="X11" s="48">
        <f>IF(W6="-",NA(),W6)</f>
        <v>128.69999999999999</v>
      </c>
      <c r="Y11" s="48">
        <f>IF(X6="-",NA(),X6)</f>
        <v>123.71</v>
      </c>
      <c r="AE11" s="47" t="s">
        <v>23</v>
      </c>
      <c r="AF11" s="48">
        <f>IF(AE6="-",NA(),AE6)</f>
        <v>0</v>
      </c>
      <c r="AG11" s="48">
        <f>IF(AF6="-",NA(),AF6)</f>
        <v>0</v>
      </c>
      <c r="AH11" s="48">
        <f>IF(AG6="-",NA(),AG6)</f>
        <v>0</v>
      </c>
      <c r="AI11" s="48">
        <f>IF(AH6="-",NA(),AH6)</f>
        <v>0</v>
      </c>
      <c r="AJ11" s="48">
        <f>IF(AI6="-",NA(),AI6)</f>
        <v>0</v>
      </c>
      <c r="AP11" s="47" t="s">
        <v>23</v>
      </c>
      <c r="AQ11" s="48">
        <f>IF(AP6="-",NA(),AP6)</f>
        <v>1645.67</v>
      </c>
      <c r="AR11" s="48">
        <f>IF(AQ6="-",NA(),AQ6)</f>
        <v>1775.39</v>
      </c>
      <c r="AS11" s="48">
        <f>IF(AR6="-",NA(),AR6)</f>
        <v>2002.9</v>
      </c>
      <c r="AT11" s="48">
        <f>IF(AS6="-",NA(),AS6)</f>
        <v>3418.86</v>
      </c>
      <c r="AU11" s="48">
        <f>IF(AT6="-",NA(),AT6)</f>
        <v>523.36</v>
      </c>
      <c r="BA11" s="47" t="s">
        <v>23</v>
      </c>
      <c r="BB11" s="48">
        <f>IF(BA6="-",NA(),BA6)</f>
        <v>0</v>
      </c>
      <c r="BC11" s="48">
        <f>IF(BB6="-",NA(),BB6)</f>
        <v>28.83</v>
      </c>
      <c r="BD11" s="48">
        <f>IF(BC6="-",NA(),BC6)</f>
        <v>28.75</v>
      </c>
      <c r="BE11" s="48">
        <f>IF(BD6="-",NA(),BD6)</f>
        <v>133.24</v>
      </c>
      <c r="BF11" s="48">
        <f>IF(BE6="-",NA(),BE6)</f>
        <v>384.9</v>
      </c>
      <c r="BL11" s="47" t="s">
        <v>23</v>
      </c>
      <c r="BM11" s="48">
        <f>IF(BL6="-",NA(),BL6)</f>
        <v>98.67</v>
      </c>
      <c r="BN11" s="48">
        <f>IF(BM6="-",NA(),BM6)</f>
        <v>97.87</v>
      </c>
      <c r="BO11" s="48">
        <f>IF(BN6="-",NA(),BN6)</f>
        <v>103.81</v>
      </c>
      <c r="BP11" s="48">
        <f>IF(BO6="-",NA(),BO6)</f>
        <v>110.52</v>
      </c>
      <c r="BQ11" s="48">
        <f>IF(BP6="-",NA(),BP6)</f>
        <v>105.51</v>
      </c>
      <c r="BW11" s="47" t="s">
        <v>23</v>
      </c>
      <c r="BX11" s="48">
        <f>IF(BW6="-",NA(),BW6)</f>
        <v>26.96</v>
      </c>
      <c r="BY11" s="48">
        <f>IF(BX6="-",NA(),BX6)</f>
        <v>27.18</v>
      </c>
      <c r="BZ11" s="48">
        <f>IF(BY6="-",NA(),BY6)</f>
        <v>25.63</v>
      </c>
      <c r="CA11" s="48">
        <f>IF(BZ6="-",NA(),BZ6)</f>
        <v>24.07</v>
      </c>
      <c r="CB11" s="48">
        <f>IF(CA6="-",NA(),CA6)</f>
        <v>25.22</v>
      </c>
      <c r="CH11" s="47" t="s">
        <v>23</v>
      </c>
      <c r="CI11" s="48">
        <f>IF(CH6="-",NA(),CH6)</f>
        <v>63.5</v>
      </c>
      <c r="CJ11" s="48">
        <f>IF(CI6="-",NA(),CI6)</f>
        <v>60.45</v>
      </c>
      <c r="CK11" s="48">
        <f>IF(CJ6="-",NA(),CJ6)</f>
        <v>67.680000000000007</v>
      </c>
      <c r="CL11" s="48">
        <f>IF(CK6="-",NA(),CK6)</f>
        <v>55.68</v>
      </c>
      <c r="CM11" s="48">
        <f>IF(CL6="-",NA(),CL6)</f>
        <v>59.64</v>
      </c>
      <c r="CS11" s="47" t="s">
        <v>23</v>
      </c>
      <c r="CT11" s="48">
        <f>IF(CS6="-",NA(),CS6)</f>
        <v>90.91</v>
      </c>
      <c r="CU11" s="48">
        <f>IF(CT6="-",NA(),CT6)</f>
        <v>90.91</v>
      </c>
      <c r="CV11" s="48">
        <f>IF(CU6="-",NA(),CU6)</f>
        <v>90.91</v>
      </c>
      <c r="CW11" s="48">
        <f>IF(CV6="-",NA(),CV6)</f>
        <v>90.91</v>
      </c>
      <c r="CX11" s="48">
        <f>IF(CW6="-",NA(),CW6)</f>
        <v>90.91</v>
      </c>
      <c r="DD11" s="47" t="s">
        <v>23</v>
      </c>
      <c r="DE11" s="48">
        <f>IF(DD6="-",NA(),DD6)</f>
        <v>56.98</v>
      </c>
      <c r="DF11" s="48">
        <f>IF(DE6="-",NA(),DE6)</f>
        <v>58.78</v>
      </c>
      <c r="DG11" s="48">
        <f>IF(DF6="-",NA(),DF6)</f>
        <v>59.18</v>
      </c>
      <c r="DH11" s="48">
        <f>IF(DG6="-",NA(),DG6)</f>
        <v>56.96</v>
      </c>
      <c r="DI11" s="48">
        <f>IF(DH6="-",NA(),DH6)</f>
        <v>35.94</v>
      </c>
      <c r="DO11" s="47" t="s">
        <v>23</v>
      </c>
      <c r="DP11" s="48">
        <f>IF(DO6="-",NA(),DO6)</f>
        <v>0</v>
      </c>
      <c r="DQ11" s="48">
        <f>IF(DP6="-",NA(),DP6)</f>
        <v>0</v>
      </c>
      <c r="DR11" s="48">
        <f>IF(DQ6="-",NA(),DQ6)</f>
        <v>2.17</v>
      </c>
      <c r="DS11" s="48">
        <f>IF(DR6="-",NA(),DR6)</f>
        <v>2.29</v>
      </c>
      <c r="DT11" s="48">
        <f>IF(DS6="-",NA(),DS6)</f>
        <v>2.29</v>
      </c>
      <c r="DZ11" s="47" t="s">
        <v>23</v>
      </c>
      <c r="EA11" s="48">
        <f>IF(DZ6="-",NA(),DZ6)</f>
        <v>0</v>
      </c>
      <c r="EB11" s="48">
        <f>IF(EA6="-",NA(),EA6)</f>
        <v>0</v>
      </c>
      <c r="EC11" s="48">
        <f>IF(EB6="-",NA(),EB6)</f>
        <v>0</v>
      </c>
      <c r="ED11" s="48">
        <f>IF(EC6="-",NA(),EC6)</f>
        <v>0</v>
      </c>
      <c r="EE11" s="48">
        <f>IF(ED6="-",NA(),ED6)</f>
        <v>2.29</v>
      </c>
    </row>
    <row r="12" spans="1:140">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2023-01-16T02:23:59Z</cp:lastPrinted>
  <dcterms:created xsi:type="dcterms:W3CDTF">2022-12-01T02:36:15Z</dcterms:created>
  <dcterms:modified xsi:type="dcterms:W3CDTF">2023-02-10T02:21:08Z</dcterms:modified>
  <cp:category/>
</cp:coreProperties>
</file>