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公営企業\R04\R050301_【公表連絡】令和３年度決算に係る経営比較分析表の公表について\公表用\05_下水（法非適）\"/>
    </mc:Choice>
  </mc:AlternateContent>
  <workbookProtection workbookAlgorithmName="SHA-512" workbookHashValue="kblUgQcvczkaCV74AulV0gatZEQVK4Dqh0P5x5Szhnbx7Q58atqQoBMhgVR6HoApwhXL6RLTfcsk0RUPVkIjAg==" workbookSaltValue="PkmqARwTvPVnZFhVHeJKzw==" workbookSpinCount="100000" lockStructure="1"/>
  <bookViews>
    <workbookView xWindow="0" yWindow="0" windowWidth="28800" windowHeight="118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<sst xmlns="http://schemas.openxmlformats.org/spreadsheetml/2006/main" count="236" uniqueCount="121">
  <si>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</si>
  <si>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</si>
  <si>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</si>
  <si>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</si>
  <si>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</si>
  <si>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</si>
  <si>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</si>
  <si>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</si>
  <si>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</si>
  <si>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</si>
  <si>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</si>
  <si>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</si>
  <si>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</si>
  <si>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</si>
  <si>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</si>
  <si>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</si>
  <si>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</si>
  <si>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</si>
  <si>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</si>
  <si>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</si>
  <si>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</si>
  <si>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</si>
  <si>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</si>
  <si>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</si>
  <si>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</si>
  <si>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</si>
  <si>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</si>
  <si>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</si>
  <si>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</si>
  <si>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</si>
  <si>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</si>
  <si>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</si>
  <si>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</si>
  <si>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</si>
  <si>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</si>
  <si>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</si>
  <si>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</si>
  <si>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</si>
  <si>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</si>
  <si>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</si>
  <si>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</si>
  <si>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</si>
  <si>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</si>
  <si>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</si>
  <si>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</si>
  <si>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</si>
  <si>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</si>
  <si>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</si>
  <si>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</si>
  <si>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</si>
  <si>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</si>
  <si>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</si>
  <si>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</si>
  <si>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</si>
  <si>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</si>
  <si>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</si>
  <si>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</si>
  <si>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</si>
  <si>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</si>
  <si>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</si>
  <si>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</si>
  <si>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</si>
  <si>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</si>
  <si>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</si>
  <si>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</si>
  <si>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</si>
  <si>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</si>
  <si>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</si>
  <si>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</si>
  <si>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</si>
  <si>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</si>
  <si>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</si>
  <si>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</si>
  <si>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</si>
  <si>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</si>
  <si>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</si>
  <si>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</si>
  <si>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</si>
  <si>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</si>
  <si>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</si>
  <si>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</si>
  <si>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</si>
  <si>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</si>
  <si>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</si>
  <si>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</si>
  <si>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</si>
  <si>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</si>
  <si>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</si>
  <si>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</si>
  <si>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</si>
  <si>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</si>
  <si>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</si>
  <si>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</si>
  <si>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</si>
  <si>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</si>
  <si>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</si>
  <si>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</si>
  <si>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</si>
  <si>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</si>
  <si>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</si>
  <si>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</si>
  <si>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</si>
  <si>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</si>
  <si>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</si>
  <si>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</si>
  <si>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</si>
  <si>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</si>
  <si>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</si>
  <si>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</si>
  <si>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</si>
  <si>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</si>
  <si>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</si>
  <si>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</si>
  <si>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</si>
  <si>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</si>
  <si>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</si>
  <si>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</si>
  <si>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</si>
  <si>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t xml:space="preserve"> 農業集落排水事業において</t>
    </r>
    <r>
      <rPr>
        <sz val="11"/>
        <rFont val="ＭＳ ゴシック"/>
        <family val="3"/>
        <charset val="128"/>
      </rPr>
      <t>、処理場が20箇所以上</t>
    </r>
    <r>
      <rPr>
        <sz val="11"/>
        <color theme="1"/>
        <rFont val="ＭＳ ゴシック"/>
        <family val="3"/>
        <charset val="128"/>
      </rPr>
      <t>あることから、その資本費、維持管理費により汚水処理原価が高くなっているものの、使用料については、公共下水道事業の料金体系に準じているため、使用料対象経費である汚水処理費を賄えていない状況である。
　⑤の経費回収率について、使用料収入が微減したものの、維持修繕費及び委託料等の営業費用が減少したため、対前年比5.3ポイントの改善となった。
　⑥汚水処理原価について、前年度と比較し年間有収水量に差異が無いが、上述のとおり営業費用が減少したため19.38ポイントの減少となっている。
　⑦の施設利用率については、前年度より0.82ポイント減となった。今後も処理区域内人口の減少に伴い、使用水量が減少することが予想されることから、処理場の統廃合を進めるとともに利用率向上に努める。
　⑧水洗化率については、各種接続促進を行うことにより年々改善しているものの、類似団体平均値と比べて低くなっている。</t>
    </r>
    <rPh sb="22" eb="24">
      <t>イジョウ</t>
    </rPh>
    <rPh sb="135" eb="138">
      <t>シヨウリョウ</t>
    </rPh>
    <rPh sb="138" eb="140">
      <t>シュウニュウ</t>
    </rPh>
    <rPh sb="141" eb="143">
      <t>ビゲン</t>
    </rPh>
    <rPh sb="154" eb="155">
      <t>オヨ</t>
    </rPh>
    <rPh sb="159" eb="160">
      <t>トウ</t>
    </rPh>
    <rPh sb="166" eb="168">
      <t>ゲンショウ</t>
    </rPh>
    <rPh sb="185" eb="187">
      <t>カイゼン</t>
    </rPh>
    <rPh sb="213" eb="215">
      <t>ネンカン</t>
    </rPh>
    <rPh sb="215" eb="217">
      <t>ユウシュウ</t>
    </rPh>
    <rPh sb="217" eb="219">
      <t>スイリョウ</t>
    </rPh>
    <rPh sb="220" eb="222">
      <t>サイ</t>
    </rPh>
    <rPh sb="223" eb="224">
      <t>ナ</t>
    </rPh>
    <rPh sb="227" eb="229">
      <t>ジョウジュツ</t>
    </rPh>
    <rPh sb="238" eb="240">
      <t>ゲンショウ</t>
    </rPh>
    <rPh sb="254" eb="256">
      <t>ゲンショウ</t>
    </rPh>
    <rPh sb="278" eb="281">
      <t>ゼンネンド</t>
    </rPh>
    <rPh sb="291" eb="292">
      <t>ゲン</t>
    </rPh>
    <rPh sb="297" eb="299">
      <t>コンゴ</t>
    </rPh>
    <rPh sb="326" eb="328">
      <t>ヨソウ</t>
    </rPh>
    <rPh sb="336" eb="339">
      <t>ショリジョウ</t>
    </rPh>
    <rPh sb="340" eb="343">
      <t>トウハイゴウ</t>
    </rPh>
    <rPh sb="344" eb="345">
      <t>スス</t>
    </rPh>
    <rPh sb="351" eb="353">
      <t>リヨウ</t>
    </rPh>
    <rPh sb="353" eb="354">
      <t>リツ</t>
    </rPh>
    <rPh sb="354" eb="356">
      <t>コウジョウ</t>
    </rPh>
    <rPh sb="357" eb="358">
      <t>ツト</t>
    </rPh>
    <phoneticPr fontId="4"/>
  </si>
  <si>
    <t>　最適整備構想に基づき、汚水処理施設や管渠等の増改築及び老朽化した施設の機能回復を図ることとしている。
　また、処理場の統合整備事業において、令和２年度に農業集落排水施設の朝倉地区６処理場を１つの処理場に統合した。また、令和３年度には、北浦東地区の処理場を廃止し特定環境保全公共下水道の伯方地区の処理場へ統合。令和５年度には宮脇地区の処理場を廃止し公共下水道(大西処理区）に統合する予定であり、引続き近隣する処理場への統廃合を順次進めることを検討している。
　今後も施設の更新及び統廃合により、施設利用率のほか、収支や経費回収率の改善を行うとともに、令和５年度から公営企業会計に移行することで、更なる経営の健全化を図っていく予定である。</t>
    <rPh sb="56" eb="59">
      <t>ショリジョウ</t>
    </rPh>
    <rPh sb="71" eb="73">
      <t>レイワ</t>
    </rPh>
    <rPh sb="75" eb="76">
      <t>ド</t>
    </rPh>
    <rPh sb="83" eb="85">
      <t>シセツ</t>
    </rPh>
    <rPh sb="93" eb="94">
      <t>ジョウ</t>
    </rPh>
    <rPh sb="98" eb="101">
      <t>ショリジョウ</t>
    </rPh>
    <rPh sb="102" eb="104">
      <t>トウゴウ</t>
    </rPh>
    <rPh sb="110" eb="112">
      <t>レイワ</t>
    </rPh>
    <rPh sb="113" eb="115">
      <t>ネンド</t>
    </rPh>
    <rPh sb="143" eb="145">
      <t>ハカタ</t>
    </rPh>
    <rPh sb="152" eb="154">
      <t>トウゴウ</t>
    </rPh>
    <rPh sb="155" eb="157">
      <t>レイワ</t>
    </rPh>
    <rPh sb="158" eb="159">
      <t>ネン</t>
    </rPh>
    <rPh sb="159" eb="160">
      <t>ド</t>
    </rPh>
    <rPh sb="162" eb="164">
      <t>ミヤワキ</t>
    </rPh>
    <rPh sb="164" eb="166">
      <t>チク</t>
    </rPh>
    <rPh sb="167" eb="170">
      <t>ショリジョウ</t>
    </rPh>
    <rPh sb="171" eb="173">
      <t>ハイシ</t>
    </rPh>
    <rPh sb="174" eb="176">
      <t>コウキョウ</t>
    </rPh>
    <rPh sb="176" eb="179">
      <t>ゲスイドウ</t>
    </rPh>
    <rPh sb="180" eb="182">
      <t>オオニシ</t>
    </rPh>
    <rPh sb="182" eb="184">
      <t>ショリ</t>
    </rPh>
    <rPh sb="184" eb="185">
      <t>ク</t>
    </rPh>
    <rPh sb="187" eb="189">
      <t>トウゴウ</t>
    </rPh>
    <rPh sb="191" eb="193">
      <t>ヨテイ</t>
    </rPh>
    <rPh sb="197" eb="199">
      <t>ヒキツヅ</t>
    </rPh>
    <rPh sb="200" eb="202">
      <t>キンリン</t>
    </rPh>
    <rPh sb="204" eb="207">
      <t>ショリジョウ</t>
    </rPh>
    <rPh sb="209" eb="212">
      <t>トウハイゴウ</t>
    </rPh>
    <rPh sb="213" eb="215">
      <t>ジュンジ</t>
    </rPh>
    <rPh sb="215" eb="216">
      <t>スス</t>
    </rPh>
    <rPh sb="221" eb="223">
      <t>ケントウ</t>
    </rPh>
    <rPh sb="230" eb="232">
      <t>コンゴ</t>
    </rPh>
    <rPh sb="233" eb="235">
      <t>シセツ</t>
    </rPh>
    <rPh sb="236" eb="238">
      <t>コウシン</t>
    </rPh>
    <rPh sb="238" eb="239">
      <t>オヨ</t>
    </rPh>
    <rPh sb="265" eb="267">
      <t>カイゼン</t>
    </rPh>
    <rPh sb="268" eb="269">
      <t>オコナ</t>
    </rPh>
    <rPh sb="275" eb="277">
      <t>レイワ</t>
    </rPh>
    <rPh sb="278" eb="280">
      <t>ネンド</t>
    </rPh>
    <rPh sb="282" eb="284">
      <t>コウエイ</t>
    </rPh>
    <rPh sb="284" eb="286">
      <t>キギョウ</t>
    </rPh>
    <rPh sb="286" eb="288">
      <t>カイケイ</t>
    </rPh>
    <rPh sb="297" eb="298">
      <t>サラ</t>
    </rPh>
    <rPh sb="312" eb="314">
      <t>ヨテイ</t>
    </rPh>
    <phoneticPr fontId="4"/>
  </si>
  <si>
    <r>
      <t>　</t>
    </r>
    <r>
      <rPr>
        <sz val="11"/>
        <rFont val="ＭＳ ゴシック"/>
        <family val="3"/>
        <charset val="128"/>
      </rPr>
      <t>平成27年度から陸地部のストックマネジメント事業による機能診断等を行っており、</t>
    </r>
    <r>
      <rPr>
        <sz val="11"/>
        <color theme="1"/>
        <rFont val="ＭＳ ゴシック"/>
        <family val="3"/>
        <charset val="128"/>
      </rPr>
      <t>令和元年度、令和２年度において、島嶼部について機能診断を実施した。
　今後は、耐用年数が経過し、老朽化等による機能の低下が考えられる施設について、補助制度等を活用しながら設備及び機器などを更新するとともに、処理場の統廃合により維持管理経費や更新経費の縮減を図りながら施設の機能維持に努めていく予定である。</t>
    </r>
    <rPh sb="46" eb="48">
      <t>レイワ</t>
    </rPh>
    <rPh sb="49" eb="51">
      <t>ネンド</t>
    </rPh>
    <rPh sb="63" eb="65">
      <t>キノウ</t>
    </rPh>
    <rPh sb="65" eb="67">
      <t>シンダン</t>
    </rPh>
    <rPh sb="68" eb="70">
      <t>ジッシ</t>
    </rPh>
    <rPh sb="117" eb="118">
      <t>トウ</t>
    </rPh>
    <rPh sb="125" eb="127">
      <t>セツビ</t>
    </rPh>
    <rPh sb="127" eb="128">
      <t>オヨ</t>
    </rPh>
    <rPh sb="129" eb="131">
      <t>キキ</t>
    </rPh>
    <rPh sb="143" eb="146">
      <t>ショリジョウ</t>
    </rPh>
    <rPh sb="147" eb="150">
      <t>トウハイゴウ</t>
    </rPh>
    <rPh sb="153" eb="155">
      <t>イジ</t>
    </rPh>
    <rPh sb="155" eb="157">
      <t>カンリ</t>
    </rPh>
    <rPh sb="157" eb="159">
      <t>ケイヒ</t>
    </rPh>
    <rPh sb="160" eb="162">
      <t>コウシン</t>
    </rPh>
    <rPh sb="162" eb="164">
      <t>ケイヒ</t>
    </rPh>
    <rPh sb="165" eb="167">
      <t>シュクゲン</t>
    </rPh>
    <rPh sb="168" eb="169">
      <t>ハカ</t>
    </rPh>
    <rPh sb="173" eb="175">
      <t>シセツ</t>
    </rPh>
    <rPh sb="176" eb="178">
      <t>キノウ</t>
    </rPh>
    <rPh sb="178" eb="180">
      <t>イジ</t>
    </rPh>
    <rPh sb="181" eb="182">
      <t>ツト</t>
    </rPh>
    <rPh sb="186" eb="18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</si>
</sst>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0.06</c:v>
                </c:pt>
                <c:pt idx="1">
                  <c:v>0.02</c:v>
                </c:pt>
                <c:pt idx="2">
                  <c:v>0.13</c:v>
                </c:pt>
                <c:pt idx="3" formatCode="#,##0.00;&quot;△&quot;#,##0.00">
                  <c:v>0</c:v>
                </c:pt>
                <c:pt idx="4" formatCode="#,##0.00;&quot;△&quot;#,##0.00">
                  <c:v>0</c:v>
                </c:pt>
              </c:numCache>
            </c:numRef>
          </c:val>
          <c:extLst>
            <c:ext xmlns:c16="http://schemas.microsoft.com/office/drawing/2014/chart" uri="{C3380CC4-5D6E-409C-BE32-E72D297353CC}">
              <c16:uniqueId val="{00000000-1AD3-4F7B-BAD8-0897B9215BF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0.44</c:v>
                </c:pt>
                <c:pt idx="1">
                  <c:v>0.04</c:v>
                </c:pt>
                <c:pt idx="2">
                  <c:v>0.02</c:v>
                </c:pt>
                <c:pt idx="3">
                  <c:v>0.02</c:v>
                </c:pt>
                <c:pt idx="4">
                  <c:v>0.01</c:v>
                </c:pt>
              </c:numCache>
            </c:numRef>
          </c:val>
          <c:smooth val="0"/>
          <c:extLst>
            <c:ext xmlns:c16="http://schemas.microsoft.com/office/drawing/2014/chart" uri="{C3380CC4-5D6E-409C-BE32-E72D297353CC}">
              <c16:uniqueId val="{00000001-1AD3-4F7B-BAD8-0897B9215BF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37.42</c:v>
                </c:pt>
                <c:pt idx="1">
                  <c:v>38.76</c:v>
                </c:pt>
                <c:pt idx="2">
                  <c:v>36.26</c:v>
                </c:pt>
                <c:pt idx="3">
                  <c:v>38.58</c:v>
                </c:pt>
                <c:pt idx="4">
                  <c:v>37.76</c:v>
                </c:pt>
              </c:numCache>
            </c:numRef>
          </c:val>
          <c:extLst>
            <c:ext xmlns:c16="http://schemas.microsoft.com/office/drawing/2014/chart" uri="{C3380CC4-5D6E-409C-BE32-E72D297353CC}">
              <c16:uniqueId val="{00000000-AF2D-464F-A950-184C435CF91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56.01</c:v>
                </c:pt>
                <c:pt idx="1">
                  <c:v>56.72</c:v>
                </c:pt>
                <c:pt idx="2">
                  <c:v>54.06</c:v>
                </c:pt>
                <c:pt idx="3">
                  <c:v>55.26</c:v>
                </c:pt>
                <c:pt idx="4">
                  <c:v>54.54</c:v>
                </c:pt>
              </c:numCache>
            </c:numRef>
          </c:val>
          <c:smooth val="0"/>
          <c:extLst>
            <c:ext xmlns:c16="http://schemas.microsoft.com/office/drawing/2014/chart" uri="{C3380CC4-5D6E-409C-BE32-E72D297353CC}">
              <c16:uniqueId val="{00000001-AF2D-464F-A950-184C435CF91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85.88</c:v>
                </c:pt>
                <c:pt idx="1">
                  <c:v>86.4</c:v>
                </c:pt>
                <c:pt idx="2">
                  <c:v>86.88</c:v>
                </c:pt>
                <c:pt idx="3">
                  <c:v>87.16</c:v>
                </c:pt>
                <c:pt idx="4">
                  <c:v>88.09</c:v>
                </c:pt>
              </c:numCache>
            </c:numRef>
          </c:val>
          <c:extLst>
            <c:ext xmlns:c16="http://schemas.microsoft.com/office/drawing/2014/chart" uri="{C3380CC4-5D6E-409C-BE32-E72D297353CC}">
              <c16:uniqueId val="{00000000-E22E-4E49-9EFB-6891CDD52E8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89.77</c:v>
                </c:pt>
                <c:pt idx="1">
                  <c:v>90.04</c:v>
                </c:pt>
                <c:pt idx="2">
                  <c:v>90.11</c:v>
                </c:pt>
                <c:pt idx="3">
                  <c:v>90.52</c:v>
                </c:pt>
                <c:pt idx="4">
                  <c:v>90.3</c:v>
                </c:pt>
              </c:numCache>
            </c:numRef>
          </c:val>
          <c:smooth val="0"/>
          <c:extLst>
            <c:ext xmlns:c16="http://schemas.microsoft.com/office/drawing/2014/chart" uri="{C3380CC4-5D6E-409C-BE32-E72D297353CC}">
              <c16:uniqueId val="{00000001-E22E-4E49-9EFB-6891CDD52E8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81.95</c:v>
                </c:pt>
                <c:pt idx="1">
                  <c:v>62.72</c:v>
                </c:pt>
                <c:pt idx="2">
                  <c:v>88.86</c:v>
                </c:pt>
                <c:pt idx="3">
                  <c:v>87.86</c:v>
                </c:pt>
                <c:pt idx="4">
                  <c:v>85.99</c:v>
                </c:pt>
              </c:numCache>
            </c:numRef>
          </c:val>
          <c:extLst>
            <c:ext xmlns:c16="http://schemas.microsoft.com/office/drawing/2014/chart" uri="{C3380CC4-5D6E-409C-BE32-E72D297353CC}">
              <c16:uniqueId val="{00000000-E80A-4D1B-B6D2-F51D7484690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0A-4D1B-B6D2-F51D7484690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4D-43CF-9EBB-D63013B9993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4D-43CF-9EBB-D63013B9993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1C-4242-9CB5-2C9B976A0A3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1C-4242-9CB5-2C9B976A0A3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F1-4EB1-A7F1-85C7B9D726E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F1-4EB1-A7F1-85C7B9D726E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1A-4618-BDDD-E096A07963A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1A-4618-BDDD-E096A07963A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quot;-&quot;">
                  <c:v>4.9000000000000004</c:v>
                </c:pt>
                <c:pt idx="3">
                  <c:v>0</c:v>
                </c:pt>
                <c:pt idx="4">
                  <c:v>0</c:v>
                </c:pt>
              </c:numCache>
            </c:numRef>
          </c:val>
          <c:extLst>
            <c:ext xmlns:c16="http://schemas.microsoft.com/office/drawing/2014/chart" uri="{C3380CC4-5D6E-409C-BE32-E72D297353CC}">
              <c16:uniqueId val="{00000000-68D7-4D51-A04E-F6D9A4D0E69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684.74</c:v>
                </c:pt>
                <c:pt idx="1">
                  <c:v>654.91999999999996</c:v>
                </c:pt>
                <c:pt idx="2">
                  <c:v>654.71</c:v>
                </c:pt>
                <c:pt idx="3">
                  <c:v>783.8</c:v>
                </c:pt>
                <c:pt idx="4">
                  <c:v>778.81</c:v>
                </c:pt>
              </c:numCache>
            </c:numRef>
          </c:val>
          <c:smooth val="0"/>
          <c:extLst>
            <c:ext xmlns:c16="http://schemas.microsoft.com/office/drawing/2014/chart" uri="{C3380CC4-5D6E-409C-BE32-E72D297353CC}">
              <c16:uniqueId val="{00000001-68D7-4D51-A04E-F6D9A4D0E69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65.180000000000007</c:v>
                </c:pt>
                <c:pt idx="1">
                  <c:v>58.86</c:v>
                </c:pt>
                <c:pt idx="2">
                  <c:v>61.94</c:v>
                </c:pt>
                <c:pt idx="3">
                  <c:v>58.56</c:v>
                </c:pt>
                <c:pt idx="4">
                  <c:v>63.86</c:v>
                </c:pt>
              </c:numCache>
            </c:numRef>
          </c:val>
          <c:extLst>
            <c:ext xmlns:c16="http://schemas.microsoft.com/office/drawing/2014/chart" uri="{C3380CC4-5D6E-409C-BE32-E72D297353CC}">
              <c16:uniqueId val="{00000000-CFD6-456B-80D2-2F8A21412F8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65.33</c:v>
                </c:pt>
                <c:pt idx="1">
                  <c:v>65.39</c:v>
                </c:pt>
                <c:pt idx="2">
                  <c:v>65.37</c:v>
                </c:pt>
                <c:pt idx="3">
                  <c:v>68.11</c:v>
                </c:pt>
                <c:pt idx="4">
                  <c:v>67.23</c:v>
                </c:pt>
              </c:numCache>
            </c:numRef>
          </c:val>
          <c:smooth val="0"/>
          <c:extLst>
            <c:ext xmlns:c16="http://schemas.microsoft.com/office/drawing/2014/chart" uri="{C3380CC4-5D6E-409C-BE32-E72D297353CC}">
              <c16:uniqueId val="{00000001-CFD6-456B-80D2-2F8A21412F8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250.83</c:v>
                </c:pt>
                <c:pt idx="1">
                  <c:v>276.63</c:v>
                </c:pt>
                <c:pt idx="2">
                  <c:v>265.23</c:v>
                </c:pt>
                <c:pt idx="3">
                  <c:v>301.83</c:v>
                </c:pt>
                <c:pt idx="4">
                  <c:v>282.45</c:v>
                </c:pt>
              </c:numCache>
            </c:numRef>
          </c:val>
          <c:extLst>
            <c:ext xmlns:c16="http://schemas.microsoft.com/office/drawing/2014/chart" uri="{C3380CC4-5D6E-409C-BE32-E72D297353CC}">
              <c16:uniqueId val="{00000000-39C3-4CA8-974B-53F25B13D7C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227.43</c:v>
                </c:pt>
                <c:pt idx="1">
                  <c:v>230.88</c:v>
                </c:pt>
                <c:pt idx="2">
                  <c:v>228.99</c:v>
                </c:pt>
                <c:pt idx="3">
                  <c:v>222.41</c:v>
                </c:pt>
                <c:pt idx="4">
                  <c:v>228.21</c:v>
                </c:pt>
              </c:numCache>
            </c:numRef>
          </c:val>
          <c:smooth val="0"/>
          <c:extLst>
            <c:ext xmlns:c16="http://schemas.microsoft.com/office/drawing/2014/chart" uri="{C3380CC4-5D6E-409C-BE32-E72D297353CC}">
              <c16:uniqueId val="{00000001-39C3-4CA8-974B-53F25B13D7C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U4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153532</v>
      </c>
      <c r="AM8" s="42"/>
      <c r="AN8" s="42"/>
      <c r="AO8" s="42"/>
      <c r="AP8" s="42"/>
      <c r="AQ8" s="42"/>
      <c r="AR8" s="42"/>
      <c r="AS8" s="42"/>
      <c r="AT8" s="35">
        <f>データ!T6</f>
        <v>419.21</v>
      </c>
      <c r="AU8" s="35"/>
      <c r="AV8" s="35"/>
      <c r="AW8" s="35"/>
      <c r="AX8" s="35"/>
      <c r="AY8" s="35"/>
      <c r="AZ8" s="35"/>
      <c r="BA8" s="35"/>
      <c r="BB8" s="35">
        <f>データ!U6</f>
        <v>366.24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9.8800000000000008</v>
      </c>
      <c r="Q10" s="35"/>
      <c r="R10" s="35"/>
      <c r="S10" s="35"/>
      <c r="T10" s="35"/>
      <c r="U10" s="35"/>
      <c r="V10" s="35"/>
      <c r="W10" s="35">
        <f>データ!Q6</f>
        <v>118.18</v>
      </c>
      <c r="X10" s="35"/>
      <c r="Y10" s="35"/>
      <c r="Z10" s="35"/>
      <c r="AA10" s="35"/>
      <c r="AB10" s="35"/>
      <c r="AC10" s="35"/>
      <c r="AD10" s="42">
        <f>データ!R6</f>
        <v>3046</v>
      </c>
      <c r="AE10" s="42"/>
      <c r="AF10" s="42"/>
      <c r="AG10" s="42"/>
      <c r="AH10" s="42"/>
      <c r="AI10" s="42"/>
      <c r="AJ10" s="42"/>
      <c r="AK10" s="2"/>
      <c r="AL10" s="42">
        <f>データ!V6</f>
        <v>15069</v>
      </c>
      <c r="AM10" s="42"/>
      <c r="AN10" s="42"/>
      <c r="AO10" s="42"/>
      <c r="AP10" s="42"/>
      <c r="AQ10" s="42"/>
      <c r="AR10" s="42"/>
      <c r="AS10" s="42"/>
      <c r="AT10" s="35">
        <f>データ!W6</f>
        <v>6.59</v>
      </c>
      <c r="AU10" s="35"/>
      <c r="AV10" s="35"/>
      <c r="AW10" s="35"/>
      <c r="AX10" s="35"/>
      <c r="AY10" s="35"/>
      <c r="AZ10" s="35"/>
      <c r="BA10" s="35"/>
      <c r="BB10" s="35">
        <f>データ!X6</f>
        <v>2286.65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120</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119</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6QeyHwR6JGGp9fZdNCS2X46gGJy/AKa2dWuGuHv3kZX2d6qQwcnCJpE6wdDsHrx9AYFc2xkYVw7jd71fMQXxhQ==" saltValue="tpKuPPtjWvOWm8LAKCEa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382027</v>
      </c>
      <c r="D6" s="19">
        <f t="shared" si="3"/>
        <v>47</v>
      </c>
      <c r="E6" s="19">
        <f t="shared" si="3"/>
        <v>17</v>
      </c>
      <c r="F6" s="19">
        <f t="shared" si="3"/>
        <v>5</v>
      </c>
      <c r="G6" s="19">
        <f t="shared" si="3"/>
        <v>0</v>
      </c>
      <c r="H6" s="19" t="str">
        <f t="shared" si="3"/>
        <v>愛媛県　今治市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9.8800000000000008</v>
      </c>
      <c r="Q6" s="20">
        <f t="shared" si="3"/>
        <v>118.18</v>
      </c>
      <c r="R6" s="20">
        <f t="shared" si="3"/>
        <v>3046</v>
      </c>
      <c r="S6" s="20">
        <f t="shared" si="3"/>
        <v>153532</v>
      </c>
      <c r="T6" s="20">
        <f t="shared" si="3"/>
        <v>419.21</v>
      </c>
      <c r="U6" s="20">
        <f t="shared" si="3"/>
        <v>366.24</v>
      </c>
      <c r="V6" s="20">
        <f t="shared" si="3"/>
        <v>15069</v>
      </c>
      <c r="W6" s="20">
        <f t="shared" si="3"/>
        <v>6.59</v>
      </c>
      <c r="X6" s="20">
        <f t="shared" si="3"/>
        <v>2286.65</v>
      </c>
      <c r="Y6" s="21">
        <f>IF(Y7="",NA(),Y7)</f>
        <v>81.95</v>
      </c>
      <c r="Z6" s="21">
        <f t="shared" ref="Z6:AH6" si="4">IF(Z7="",NA(),Z7)</f>
        <v>62.72</v>
      </c>
      <c r="AA6" s="21">
        <f t="shared" si="4"/>
        <v>88.86</v>
      </c>
      <c r="AB6" s="21">
        <f t="shared" si="4"/>
        <v>87.86</v>
      </c>
      <c r="AC6" s="21">
        <f t="shared" si="4"/>
        <v>85.99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4.9000000000000004</v>
      </c>
      <c r="BI6" s="20">
        <f t="shared" si="7"/>
        <v>0</v>
      </c>
      <c r="BJ6" s="20">
        <f t="shared" si="7"/>
        <v>0</v>
      </c>
      <c r="BK6" s="21">
        <f t="shared" si="7"/>
        <v>684.74</v>
      </c>
      <c r="BL6" s="21">
        <f t="shared" si="7"/>
        <v>654.91999999999996</v>
      </c>
      <c r="BM6" s="21">
        <f t="shared" si="7"/>
        <v>654.71</v>
      </c>
      <c r="BN6" s="21">
        <f t="shared" si="7"/>
        <v>783.8</v>
      </c>
      <c r="BO6" s="21">
        <f t="shared" si="7"/>
        <v>778.81</v>
      </c>
      <c r="BP6" s="20" t="str">
        <f>IF(BP7="","",IF(BP7="-","【-】","【"&amp;SUBSTITUTE(TEXT(BP7,"#,##0.00"),"-","△")&amp;"】"))</f>
        <v>【786.37】</v>
      </c>
      <c r="BQ6" s="21">
        <f>IF(BQ7="",NA(),BQ7)</f>
        <v>65.180000000000007</v>
      </c>
      <c r="BR6" s="21">
        <f t="shared" ref="BR6:BZ6" si="8">IF(BR7="",NA(),BR7)</f>
        <v>58.86</v>
      </c>
      <c r="BS6" s="21">
        <f t="shared" si="8"/>
        <v>61.94</v>
      </c>
      <c r="BT6" s="21">
        <f t="shared" si="8"/>
        <v>58.56</v>
      </c>
      <c r="BU6" s="21">
        <f t="shared" si="8"/>
        <v>63.86</v>
      </c>
      <c r="BV6" s="21">
        <f t="shared" si="8"/>
        <v>65.33</v>
      </c>
      <c r="BW6" s="21">
        <f t="shared" si="8"/>
        <v>65.39</v>
      </c>
      <c r="BX6" s="21">
        <f t="shared" si="8"/>
        <v>65.37</v>
      </c>
      <c r="BY6" s="21">
        <f t="shared" si="8"/>
        <v>68.11</v>
      </c>
      <c r="BZ6" s="21">
        <f t="shared" si="8"/>
        <v>67.23</v>
      </c>
      <c r="CA6" s="20" t="str">
        <f>IF(CA7="","",IF(CA7="-","【-】","【"&amp;SUBSTITUTE(TEXT(CA7,"#,##0.00"),"-","△")&amp;"】"))</f>
        <v>【60.65】</v>
      </c>
      <c r="CB6" s="21">
        <f>IF(CB7="",NA(),CB7)</f>
        <v>250.83</v>
      </c>
      <c r="CC6" s="21">
        <f t="shared" ref="CC6:CK6" si="9">IF(CC7="",NA(),CC7)</f>
        <v>276.63</v>
      </c>
      <c r="CD6" s="21">
        <f t="shared" si="9"/>
        <v>265.23</v>
      </c>
      <c r="CE6" s="21">
        <f t="shared" si="9"/>
        <v>301.83</v>
      </c>
      <c r="CF6" s="21">
        <f t="shared" si="9"/>
        <v>282.45</v>
      </c>
      <c r="CG6" s="21">
        <f t="shared" si="9"/>
        <v>227.43</v>
      </c>
      <c r="CH6" s="21">
        <f t="shared" si="9"/>
        <v>230.88</v>
      </c>
      <c r="CI6" s="21">
        <f t="shared" si="9"/>
        <v>228.99</v>
      </c>
      <c r="CJ6" s="21">
        <f t="shared" si="9"/>
        <v>222.41</v>
      </c>
      <c r="CK6" s="21">
        <f t="shared" si="9"/>
        <v>228.21</v>
      </c>
      <c r="CL6" s="20" t="str">
        <f>IF(CL7="","",IF(CL7="-","【-】","【"&amp;SUBSTITUTE(TEXT(CL7,"#,##0.00"),"-","△")&amp;"】"))</f>
        <v>【256.97】</v>
      </c>
      <c r="CM6" s="21">
        <f>IF(CM7="",NA(),CM7)</f>
        <v>37.42</v>
      </c>
      <c r="CN6" s="21">
        <f t="shared" ref="CN6:CV6" si="10">IF(CN7="",NA(),CN7)</f>
        <v>38.76</v>
      </c>
      <c r="CO6" s="21">
        <f t="shared" si="10"/>
        <v>36.26</v>
      </c>
      <c r="CP6" s="21">
        <f t="shared" si="10"/>
        <v>38.58</v>
      </c>
      <c r="CQ6" s="21">
        <f t="shared" si="10"/>
        <v>37.76</v>
      </c>
      <c r="CR6" s="21">
        <f t="shared" si="10"/>
        <v>56.01</v>
      </c>
      <c r="CS6" s="21">
        <f t="shared" si="10"/>
        <v>56.72</v>
      </c>
      <c r="CT6" s="21">
        <f t="shared" si="10"/>
        <v>54.06</v>
      </c>
      <c r="CU6" s="21">
        <f t="shared" si="10"/>
        <v>55.26</v>
      </c>
      <c r="CV6" s="21">
        <f t="shared" si="10"/>
        <v>54.54</v>
      </c>
      <c r="CW6" s="20" t="str">
        <f>IF(CW7="","",IF(CW7="-","【-】","【"&amp;SUBSTITUTE(TEXT(CW7,"#,##0.00"),"-","△")&amp;"】"))</f>
        <v>【61.14】</v>
      </c>
      <c r="CX6" s="21">
        <f>IF(CX7="",NA(),CX7)</f>
        <v>85.88</v>
      </c>
      <c r="CY6" s="21">
        <f t="shared" ref="CY6:DG6" si="11">IF(CY7="",NA(),CY7)</f>
        <v>86.4</v>
      </c>
      <c r="CZ6" s="21">
        <f t="shared" si="11"/>
        <v>86.88</v>
      </c>
      <c r="DA6" s="21">
        <f t="shared" si="11"/>
        <v>87.16</v>
      </c>
      <c r="DB6" s="21">
        <f t="shared" si="11"/>
        <v>88.09</v>
      </c>
      <c r="DC6" s="21">
        <f t="shared" si="11"/>
        <v>89.77</v>
      </c>
      <c r="DD6" s="21">
        <f t="shared" si="11"/>
        <v>90.04</v>
      </c>
      <c r="DE6" s="21">
        <f t="shared" si="11"/>
        <v>90.11</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0.06</v>
      </c>
      <c r="EF6" s="21">
        <f t="shared" ref="EF6:EN6" si="14">IF(EF7="",NA(),EF7)</f>
        <v>0.02</v>
      </c>
      <c r="EG6" s="21">
        <f t="shared" si="14"/>
        <v>0.13</v>
      </c>
      <c r="EH6" s="20">
        <f t="shared" si="14"/>
        <v>0</v>
      </c>
      <c r="EI6" s="20">
        <f t="shared" si="14"/>
        <v>0</v>
      </c>
      <c r="EJ6" s="21">
        <f t="shared" si="14"/>
        <v>0.44</v>
      </c>
      <c r="EK6" s="21">
        <f t="shared" si="14"/>
        <v>0.04</v>
      </c>
      <c r="EL6" s="21">
        <f t="shared" si="14"/>
        <v>0.02</v>
      </c>
      <c r="EM6" s="21">
        <f t="shared" si="14"/>
        <v>0.02</v>
      </c>
      <c r="EN6" s="21">
        <f t="shared" si="14"/>
        <v>0.01</v>
      </c>
      <c r="EO6" s="20" t="str">
        <f>IF(EO7="","",IF(EO7="-","【-】","【"&amp;SUBSTITUTE(TEXT(EO7,"#,##0.00"),"-","△")&amp;"】"))</f>
        <v>【0.03】</v>
      </c>
    </row>
    <row r="7" spans="1:145" s="22" customFormat="1" x14ac:dyDescent="0.15">
      <c r="A7" s="14"/>
      <c r="B7" s="23">
        <v>2021</v>
      </c>
      <c r="C7" s="23">
        <v>382027</v>
      </c>
      <c r="D7" s="23">
        <v>47</v>
      </c>
      <c r="E7" s="23">
        <v>17</v>
      </c>
      <c r="F7" s="23">
        <v>5</v>
      </c>
      <c r="G7" s="23">
        <v>0</v>
      </c>
      <c r="H7" s="23" t="s">
        <v>98</v>
      </c>
      <c r="I7" s="23" t="s">
        <v>99</v>
      </c>
      <c r="J7" s="23" t="s">
        <v>100</v>
      </c>
      <c r="K7" s="23" t="s">
        <v>101</v>
      </c>
      <c r="L7" s="23" t="s">
        <v>102</v>
      </c>
      <c r="M7" s="23" t="s">
        <v>103</v>
      </c>
      <c r="N7" s="24" t="s">
        <v>104</v>
      </c>
      <c r="O7" s="24" t="s">
        <v>105</v>
      </c>
      <c r="P7" s="24">
        <v>9.8800000000000008</v>
      </c>
      <c r="Q7" s="24">
        <v>118.18</v>
      </c>
      <c r="R7" s="24">
        <v>3046</v>
      </c>
      <c r="S7" s="24">
        <v>153532</v>
      </c>
      <c r="T7" s="24">
        <v>419.21</v>
      </c>
      <c r="U7" s="24">
        <v>366.24</v>
      </c>
      <c r="V7" s="24">
        <v>15069</v>
      </c>
      <c r="W7" s="24">
        <v>6.59</v>
      </c>
      <c r="X7" s="24">
        <v>2286.65</v>
      </c>
      <c r="Y7" s="24">
        <v>81.95</v>
      </c>
      <c r="Z7" s="24">
        <v>62.72</v>
      </c>
      <c r="AA7" s="24">
        <v>88.86</v>
      </c>
      <c r="AB7" s="24">
        <v>87.86</v>
      </c>
      <c r="AC7" s="24">
        <v>85.99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4.9000000000000004</v>
      </c>
      <c r="BI7" s="24">
        <v>0</v>
      </c>
      <c r="BJ7" s="24">
        <v>0</v>
      </c>
      <c r="BK7" s="24">
        <v>684.74</v>
      </c>
      <c r="BL7" s="24">
        <v>654.91999999999996</v>
      </c>
      <c r="BM7" s="24">
        <v>654.71</v>
      </c>
      <c r="BN7" s="24">
        <v>783.8</v>
      </c>
      <c r="BO7" s="24">
        <v>778.81</v>
      </c>
      <c r="BP7" s="24">
        <v>786.37</v>
      </c>
      <c r="BQ7" s="24">
        <v>65.180000000000007</v>
      </c>
      <c r="BR7" s="24">
        <v>58.86</v>
      </c>
      <c r="BS7" s="24">
        <v>61.94</v>
      </c>
      <c r="BT7" s="24">
        <v>58.56</v>
      </c>
      <c r="BU7" s="24">
        <v>63.86</v>
      </c>
      <c r="BV7" s="24">
        <v>65.33</v>
      </c>
      <c r="BW7" s="24">
        <v>65.39</v>
      </c>
      <c r="BX7" s="24">
        <v>65.37</v>
      </c>
      <c r="BY7" s="24">
        <v>68.11</v>
      </c>
      <c r="BZ7" s="24">
        <v>67.23</v>
      </c>
      <c r="CA7" s="24">
        <v>60.65</v>
      </c>
      <c r="CB7" s="24">
        <v>250.83</v>
      </c>
      <c r="CC7" s="24">
        <v>276.63</v>
      </c>
      <c r="CD7" s="24">
        <v>265.23</v>
      </c>
      <c r="CE7" s="24">
        <v>301.83</v>
      </c>
      <c r="CF7" s="24">
        <v>282.45</v>
      </c>
      <c r="CG7" s="24">
        <v>227.43</v>
      </c>
      <c r="CH7" s="24">
        <v>230.88</v>
      </c>
      <c r="CI7" s="24">
        <v>228.99</v>
      </c>
      <c r="CJ7" s="24">
        <v>222.41</v>
      </c>
      <c r="CK7" s="24">
        <v>228.21</v>
      </c>
      <c r="CL7" s="24">
        <v>256.97000000000003</v>
      </c>
      <c r="CM7" s="24">
        <v>37.42</v>
      </c>
      <c r="CN7" s="24">
        <v>38.76</v>
      </c>
      <c r="CO7" s="24">
        <v>36.26</v>
      </c>
      <c r="CP7" s="24">
        <v>38.58</v>
      </c>
      <c r="CQ7" s="24">
        <v>37.76</v>
      </c>
      <c r="CR7" s="24">
        <v>56.01</v>
      </c>
      <c r="CS7" s="24">
        <v>56.72</v>
      </c>
      <c r="CT7" s="24">
        <v>54.06</v>
      </c>
      <c r="CU7" s="24">
        <v>55.26</v>
      </c>
      <c r="CV7" s="24">
        <v>54.54</v>
      </c>
      <c r="CW7" s="24">
        <v>61.14</v>
      </c>
      <c r="CX7" s="24">
        <v>85.88</v>
      </c>
      <c r="CY7" s="24">
        <v>86.4</v>
      </c>
      <c r="CZ7" s="24">
        <v>86.88</v>
      </c>
      <c r="DA7" s="24">
        <v>87.16</v>
      </c>
      <c r="DB7" s="24">
        <v>88.09</v>
      </c>
      <c r="DC7" s="24">
        <v>89.77</v>
      </c>
      <c r="DD7" s="24">
        <v>90.04</v>
      </c>
      <c r="DE7" s="24">
        <v>90.11</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0.06</v>
      </c>
      <c r="EF7" s="24">
        <v>0.02</v>
      </c>
      <c r="EG7" s="24">
        <v>0.13</v>
      </c>
      <c r="EH7" s="24">
        <v>0</v>
      </c>
      <c r="EI7" s="24">
        <v>0</v>
      </c>
      <c r="EJ7" s="24">
        <v>0.44</v>
      </c>
      <c r="EK7" s="24">
        <v>0.04</v>
      </c>
      <c r="EL7" s="24">
        <v>0.02</v>
      </c>
      <c r="EM7" s="24">
        <v>0.02</v>
      </c>
      <c r="EN7" s="24">
        <v>0.01</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Administrator</cp:lastModifiedBy>
  <cp:lastPrinted>2023-03-21T23:42:00Z</cp:lastPrinted>
  <dcterms:created xsi:type="dcterms:W3CDTF">2022-12-01T02:00:14Z</dcterms:created>
  <dcterms:modified xsi:type="dcterms:W3CDTF">2023-03-21T23:42:02Z</dcterms:modified>
  <cp:category>
  </cp:category>
</cp:coreProperties>
</file>