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Vmv2fs1\財政課\財政課\zaiseika\公営企業\R04\R050301_【公表連絡】令和３年度決算に係る経営比較分析表の公表について\公表用\06_駐車場整備（法非適）\"/>
    </mc:Choice>
  </mc:AlternateContent>
  <workbookProtection workbookAlgorithmName="SHA-512" workbookHashValue="LWoZkQJnoN2xIbY0dhFPhsS67t4T0hsfEV/cYp822b5uSkKYRBEuhZboknBQqbq7CI2ezdttHnyUM4+kfYZfpg==" workbookSaltValue="ioKKSumZZCeXWfak425Is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D11" i="5"/>
  <c r="C11" i="5"/>
  <c r="B11" i="5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MI76" i="4"/>
  <c r="LT76" i="4"/>
  <c r="LE76" i="4"/>
  <c r="KP76" i="4"/>
  <c r="KA76" i="4"/>
  <c r="IT76" i="4"/>
  <c r="IE76" i="4"/>
  <c r="HP76" i="4"/>
  <c r="HA76" i="4"/>
  <c r="GL76" i="4"/>
  <c r="CV76" i="4"/>
  <c r="BZ76" i="4"/>
  <c r="BK76" i="4"/>
  <c r="AV76" i="4"/>
  <c r="AG76" i="4"/>
  <c r="R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51" i="4"/>
  <c r="LH51" i="4"/>
  <c r="KO51" i="4"/>
  <c r="JV51" i="4"/>
  <c r="JC51" i="4"/>
  <c r="HJ51" i="4"/>
  <c r="GQ51" i="4"/>
  <c r="FX51" i="4"/>
  <c r="FE51" i="4"/>
  <c r="EL51" i="4"/>
  <c r="CS51" i="4"/>
  <c r="BZ51" i="4"/>
  <c r="BG51" i="4"/>
  <c r="AN51" i="4"/>
  <c r="U51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MA30" i="4"/>
  <c r="LH30" i="4"/>
  <c r="KO30" i="4"/>
  <c r="JV30" i="4"/>
  <c r="JC30" i="4"/>
  <c r="HJ30" i="4"/>
  <c r="GQ30" i="4"/>
  <c r="FX30" i="4"/>
  <c r="FE30" i="4"/>
  <c r="EL30" i="4"/>
  <c r="CS30" i="4"/>
  <c r="BZ30" i="4"/>
  <c r="BG30" i="4"/>
  <c r="AN30" i="4"/>
  <c r="U30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</calcChain>
</file>

<file path=xl/sharedStrings.xml><?xml version="1.0" encoding="utf-8"?>
<sst xmlns="http://schemas.openxmlformats.org/spreadsheetml/2006/main" count="278" uniqueCount="122">
  <si>
    <t>経営比較分析表（令和3年度決算）</t>
    <rPh sb="8" eb="10">
      <t>レイワ</t>
    </rPh>
    <rPh sb="12" eb="13">
      <t>ド</t>
    </rPh>
    <rPh sb="13" eb="15">
      <t>ケッサン</t>
    </rPh>
    <phoneticPr fontId="1"/>
  </si>
  <si>
    <t>業務名</t>
    <rPh sb="2" eb="3">
      <t>メイ</t>
    </rPh>
    <phoneticPr fontId="1"/>
  </si>
  <si>
    <t>④売上高ＧＯＰ比率(％)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</si>
  <si>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</si>
  <si>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</si>
  <si>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④</t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</si>
  <si>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</si>
  <si>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</si>
  <si>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業種名</t>
  </si>
  <si>
    <t>1. 収益等の状況について</t>
    <rPh sb="3" eb="5">
      <t>シュウエキ</t>
    </rPh>
    <rPh sb="5" eb="6">
      <t>トウ</t>
    </rPh>
    <rPh sb="7" eb="9">
      <t>ジョウキョウ</t>
    </rPh>
    <phoneticPr fontId="1"/>
  </si>
  <si>
    <t>当該値</t>
    <rPh sb="0" eb="2">
      <t>トウガイ</t>
    </rPh>
    <rPh sb="2" eb="3">
      <t>チ</t>
    </rPh>
    <phoneticPr fontId="1"/>
  </si>
  <si>
    <t>2. 資産等の状況</t>
  </si>
  <si>
    <t>代行制</t>
  </si>
  <si>
    <t>⑤ＥＢＩＴＤＡ(千円)</t>
  </si>
  <si>
    <t>駐車場使用面積(㎡)</t>
  </si>
  <si>
    <t>事業名</t>
    <rPh sb="0" eb="2">
      <t>ジギョウ</t>
    </rPh>
    <rPh sb="2" eb="3">
      <t>メイ</t>
    </rPh>
    <phoneticPr fontId="1"/>
  </si>
  <si>
    <t>立地</t>
    <rPh sb="0" eb="2">
      <t>リッチ</t>
    </rPh>
    <phoneticPr fontId="1"/>
  </si>
  <si>
    <t>類似施設区分</t>
    <rPh sb="0" eb="2">
      <t>ルイジ</t>
    </rPh>
    <rPh sb="2" eb="4">
      <t>シセツ</t>
    </rPh>
    <rPh sb="4" eb="6">
      <t>クブン</t>
    </rPh>
    <phoneticPr fontId="1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</si>
  <si>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"/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</si>
  <si>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</si>
  <si>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</si>
  <si>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■</t>
  </si>
  <si>
    <t>当該施設値（当該値）</t>
    <rPh sb="2" eb="4">
      <t>シセツ</t>
    </rPh>
    <phoneticPr fontId="1"/>
  </si>
  <si>
    <t>基本情報</t>
    <rPh sb="0" eb="2">
      <t>キホン</t>
    </rPh>
    <rPh sb="2" eb="4">
      <t>ジョウホウ</t>
    </rPh>
    <phoneticPr fontId="1"/>
  </si>
  <si>
    <t>非設置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</si>
  <si>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</si>
  <si>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Ｎ－４年度</t>
    <rPh sb="3" eb="5">
      <t>ネンド</t>
    </rPh>
    <phoneticPr fontId="1"/>
  </si>
  <si>
    <t>種類</t>
    <rPh sb="0" eb="2">
      <t>シュルイ</t>
    </rPh>
    <phoneticPr fontId="1"/>
  </si>
  <si>
    <t>②他会計補助金比率(％)</t>
  </si>
  <si>
    <t>構造</t>
    <rPh sb="0" eb="2">
      <t>コウゾウ</t>
    </rPh>
    <phoneticPr fontId="1"/>
  </si>
  <si>
    <t>当該値(N-4)</t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</si>
  <si>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1"/>
  </si>
  <si>
    <t>⑧</t>
  </si>
  <si>
    <t>収容台数(台)</t>
  </si>
  <si>
    <t>年度</t>
    <rPh sb="0" eb="2">
      <t>ネンド</t>
    </rPh>
    <phoneticPr fontId="1"/>
  </si>
  <si>
    <t>一時間当たりの基本料金(円)</t>
  </si>
  <si>
    <t>⑧設備投資見込額(千円)</t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</si>
  <si>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1"/>
  </si>
  <si>
    <t>－</t>
  </si>
  <si>
    <t>①</t>
  </si>
  <si>
    <t>⑪</t>
  </si>
  <si>
    <t>類似施設平均値（平均値）</t>
  </si>
  <si>
    <t>項番</t>
    <rPh sb="0" eb="2">
      <t>コウバン</t>
    </rPh>
    <phoneticPr fontId="1"/>
  </si>
  <si>
    <t>【】</t>
  </si>
  <si>
    <t>分析欄</t>
    <rPh sb="0" eb="2">
      <t>ブンセキ</t>
    </rPh>
    <rPh sb="2" eb="3">
      <t>ラン</t>
    </rPh>
    <phoneticPr fontId="1"/>
  </si>
  <si>
    <t>⑦敷地の地価(千円)</t>
  </si>
  <si>
    <t>-</t>
  </si>
  <si>
    <t>1.収益等の状況</t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</si>
  <si>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1"/>
  </si>
  <si>
    <t>③駐車台数一台当たりの他会計補助金額(円)</t>
  </si>
  <si>
    <t>3.利用の状況</t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</si>
  <si>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1"/>
  </si>
  <si>
    <t>2. 資産等の状況について</t>
  </si>
  <si>
    <t>施設CD</t>
    <rPh sb="0" eb="2">
      <t>シセツ</t>
    </rPh>
    <phoneticPr fontId="1"/>
  </si>
  <si>
    <t>平均値</t>
    <rPh sb="0" eb="2">
      <t>ヘイキン</t>
    </rPh>
    <rPh sb="2" eb="3">
      <t>チ</t>
    </rPh>
    <phoneticPr fontId="1"/>
  </si>
  <si>
    <t>3. 利用の状況について</t>
  </si>
  <si>
    <t>2.資産等の状況</t>
  </si>
  <si>
    <t>全体総括</t>
    <rPh sb="0" eb="2">
      <t>ゼンタイ</t>
    </rPh>
    <rPh sb="2" eb="4">
      <t>ソウカツ</t>
    </rPh>
    <phoneticPr fontId="1"/>
  </si>
  <si>
    <t>⑥</t>
  </si>
  <si>
    <t>全国平均</t>
    <rPh sb="0" eb="2">
      <t>ゼンコク</t>
    </rPh>
    <rPh sb="2" eb="4">
      <t>ヘイキン</t>
    </rPh>
    <phoneticPr fontId="1"/>
  </si>
  <si>
    <t>⑦</t>
  </si>
  <si>
    <t>②</t>
  </si>
  <si>
    <t>⑨</t>
  </si>
  <si>
    <t>③</t>
  </si>
  <si>
    <t>⑤</t>
  </si>
  <si>
    <t>中項目</t>
    <rPh sb="0" eb="1">
      <t>チュウ</t>
    </rPh>
    <rPh sb="1" eb="3">
      <t>コウモク</t>
    </rPh>
    <phoneticPr fontId="1"/>
  </si>
  <si>
    <t>⑩</t>
  </si>
  <si>
    <t>団体CD</t>
    <rPh sb="0" eb="2">
      <t>ダンタイ</t>
    </rPh>
    <phoneticPr fontId="1"/>
  </si>
  <si>
    <t>類似施設平均(N-3)</t>
  </si>
  <si>
    <t>業務CD</t>
    <rPh sb="0" eb="2">
      <t>ギョウム</t>
    </rPh>
    <phoneticPr fontId="1"/>
  </si>
  <si>
    <t>1. 収益等の状況</t>
    <rPh sb="3" eb="5">
      <t>シュウエキ</t>
    </rPh>
    <rPh sb="5" eb="6">
      <t>トウ</t>
    </rPh>
    <rPh sb="7" eb="9">
      <t>ジョウキョウ</t>
    </rPh>
    <phoneticPr fontId="1"/>
  </si>
  <si>
    <t>⑥有形固定資産減価償却率(％)</t>
  </si>
  <si>
    <t>⑦敷地の
地価(千円)</t>
  </si>
  <si>
    <t>⑧設備投資
見込額(千円)</t>
  </si>
  <si>
    <t>⑨累積欠損金比率(％)</t>
  </si>
  <si>
    <t>⑩企業債残高対料金収入比率(％)</t>
  </si>
  <si>
    <t>⑪稼働率(％)</t>
  </si>
  <si>
    <t>小項目</t>
    <rPh sb="0" eb="3">
      <t>ショウコウモク</t>
    </rPh>
    <phoneticPr fontId="1"/>
  </si>
  <si>
    <t>団体名</t>
    <rPh sb="0" eb="3">
      <t>ダンタイメイ</t>
    </rPh>
    <phoneticPr fontId="1"/>
  </si>
  <si>
    <t>表参照用</t>
    <rPh sb="0" eb="1">
      <t>ヒョウ</t>
    </rPh>
    <rPh sb="1" eb="4">
      <t>サンショウヨウ</t>
    </rPh>
    <phoneticPr fontId="1"/>
  </si>
  <si>
    <t>施設名称</t>
    <rPh sb="0" eb="2">
      <t>シセツ</t>
    </rPh>
    <rPh sb="2" eb="4">
      <t>メイショウ</t>
    </rPh>
    <phoneticPr fontId="1"/>
  </si>
  <si>
    <t>業務名称</t>
    <rPh sb="0" eb="4">
      <t>ギョウムメイショウ</t>
    </rPh>
    <phoneticPr fontId="1"/>
  </si>
  <si>
    <t>駅前という立地から依然として稼働率は135.3％と高いが、近隣にあるJR今治駅の送迎や商業施設の利用があることから、駐車後20分無料を利用する使用者も多い。</t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</si>
  <si>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</si>
  <si>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</si>
  <si>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</si>
  <si>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</si>
  <si>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1"/>
  </si>
  <si>
    <t>立地</t>
    <rPh sb="0" eb="2">
      <t>リッチ</t>
    </rPh>
    <phoneticPr fontId="13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</si>
  <si>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3"/>
  </si>
  <si>
    <t>駐車場使用面積</t>
    <rPh sb="0" eb="3">
      <t>チュウシャジョウ</t>
    </rPh>
    <rPh sb="3" eb="5">
      <t>シヨウ</t>
    </rPh>
    <rPh sb="5" eb="7">
      <t>メンセキ</t>
    </rPh>
    <phoneticPr fontId="13"/>
  </si>
  <si>
    <t>収容台数（台）</t>
  </si>
  <si>
    <t>一時間当たりの基本料金（円）</t>
  </si>
  <si>
    <t>指定管理者制度の導入</t>
  </si>
  <si>
    <t>当該値(N-3)</t>
  </si>
  <si>
    <t>当該値(N-2)</t>
  </si>
  <si>
    <t>当該値(N-1)</t>
  </si>
  <si>
    <t>当該値(N)</t>
  </si>
  <si>
    <t>類似施設平均(N-4)</t>
  </si>
  <si>
    <t>類似施設平均(N-2)</t>
  </si>
  <si>
    <t>類似施設平均(N-1)</t>
  </si>
  <si>
    <t>類似施設平均(N)</t>
  </si>
  <si>
    <t>全国平均</t>
  </si>
  <si>
    <t>愛媛県　今治市</t>
  </si>
  <si>
    <t>グラフ参照用</t>
    <rPh sb="3" eb="6">
      <t>サンショウヨウ</t>
    </rPh>
    <phoneticPr fontId="1"/>
  </si>
  <si>
    <t xml:space="preserve"> </t>
  </si>
  <si>
    <t>駅前広場駐車場</t>
  </si>
  <si>
    <t>法非適用</t>
  </si>
  <si>
    <t>駐車場整備事業</t>
  </si>
  <si>
    <t>Ａ３Ｂ１</t>
  </si>
  <si>
    <t>該当数値なし</t>
  </si>
  <si>
    <t>その他駐車場</t>
  </si>
  <si>
    <t>広場式</t>
  </si>
  <si>
    <t>駅</t>
  </si>
  <si>
    <t>有</t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</si>
  <si>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</si>
  <si>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</si>
  <si>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</si>
  <si>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</si>
  <si>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近年大規模な施設投資はしていないが、老朽化が進んでおり、設備の更新が必要な時期となってきている。</t>
  </si>
  <si>
    <t>類似施設と比較すると収益的収支比率は低いが183.6％であり、駅前という立地から稼働率も135.3％と高く、収支は黒字で推移している。</t>
  </si>
  <si>
    <t>指定管理者制度を導入しており、経費を削減するための取り組みを行っている。さらなる経営改善に取り組み、引き続き収支の黒字経営の維持に努めたい。
今後、指定管理者制度を一旦停止し令和4年度から直営で運営を行う。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</si>
</sst>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&quot;△ &quot;#,##0.0"/>
    <numFmt numFmtId="177" formatCode="ge"/>
    <numFmt numFmtId="178" formatCode="gee"/>
    <numFmt numFmtId="179" formatCode="#,##0.0;&quot;△&quot;#,##0.0"/>
    <numFmt numFmtId="180" formatCode="#,##0;&quot;△&quot;#,##0"/>
    <numFmt numFmtId="181" formatCode="#,##0;&quot;△ &quot;#,##0"/>
    <numFmt numFmtId="182" formatCode="0.00_);[Red]\(0.00\)"/>
    <numFmt numFmtId="183" formatCode="#,##0.00;&quot;△&quot;#,##0.00"/>
  </numFmts>
  <fonts count="14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8"/>
      <color theme="1"/>
      <name val="ＭＳ ゴシック"/>
      <family val="3"/>
    </font>
    <font>
      <sz val="11"/>
      <color theme="1"/>
      <name val="ＭＳ Ｐゴシック"/>
      <family val="3"/>
    </font>
    <font>
      <b/>
      <sz val="1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sz val="18"/>
      <color theme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6" fillId="0" borderId="0" xfId="0" applyFont="1">
      <alignment vertical="center"/>
    </xf>
    <xf numFmtId="177" fontId="8" fillId="0" borderId="0" xfId="0" applyNumberFormat="1" applyFont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181" fontId="8" fillId="0" borderId="0" xfId="0" applyNumberFormat="1" applyFont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177" fontId="8" fillId="0" borderId="1" xfId="0" applyNumberFormat="1" applyFont="1" applyBorder="1" applyAlignment="1">
      <alignment vertical="center" shrinkToFit="1"/>
    </xf>
    <xf numFmtId="181" fontId="8" fillId="0" borderId="1" xfId="0" applyNumberFormat="1" applyFont="1" applyBorder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38" fontId="5" fillId="0" borderId="0" xfId="1" applyFont="1" applyBorder="1" applyAlignment="1">
      <alignment vertical="center"/>
    </xf>
    <xf numFmtId="0" fontId="2" fillId="0" borderId="16" xfId="0" applyFont="1" applyBorder="1">
      <alignment vertical="center"/>
    </xf>
    <xf numFmtId="0" fontId="0" fillId="0" borderId="1" xfId="0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14" xfId="0" applyFill="1" applyBorder="1">
      <alignment vertical="center"/>
    </xf>
    <xf numFmtId="0" fontId="0" fillId="4" borderId="1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4" xfId="0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178" fontId="0" fillId="0" borderId="14" xfId="0" applyNumberFormat="1" applyBorder="1">
      <alignment vertical="center"/>
    </xf>
    <xf numFmtId="0" fontId="0" fillId="3" borderId="14" xfId="0" applyFill="1" applyBorder="1" applyAlignment="1">
      <alignment vertical="center" shrinkToFit="1"/>
    </xf>
    <xf numFmtId="176" fontId="0" fillId="5" borderId="14" xfId="1" applyNumberFormat="1" applyFont="1" applyFill="1" applyBorder="1" applyAlignment="1">
      <alignment vertical="center" shrinkToFit="1"/>
    </xf>
    <xf numFmtId="176" fontId="0" fillId="0" borderId="14" xfId="1" applyNumberFormat="1" applyFont="1" applyBorder="1" applyAlignment="1">
      <alignment vertical="center" shrinkToFit="1"/>
    </xf>
    <xf numFmtId="181" fontId="0" fillId="5" borderId="14" xfId="1" applyNumberFormat="1" applyFont="1" applyFill="1" applyBorder="1" applyAlignment="1">
      <alignment vertical="center" shrinkToFit="1"/>
    </xf>
    <xf numFmtId="181" fontId="0" fillId="0" borderId="14" xfId="1" applyNumberFormat="1" applyFont="1" applyBorder="1" applyAlignment="1">
      <alignment vertical="center" shrinkToFit="1"/>
    </xf>
    <xf numFmtId="182" fontId="0" fillId="0" borderId="0" xfId="0" applyNumberFormat="1">
      <alignment vertical="center"/>
    </xf>
    <xf numFmtId="0" fontId="0" fillId="3" borderId="3" xfId="0" applyFill="1" applyBorder="1">
      <alignment vertical="center"/>
    </xf>
    <xf numFmtId="179" fontId="0" fillId="5" borderId="14" xfId="1" applyNumberFormat="1" applyFont="1" applyFill="1" applyBorder="1" applyAlignment="1">
      <alignment vertical="center" shrinkToFit="1"/>
    </xf>
    <xf numFmtId="179" fontId="0" fillId="0" borderId="14" xfId="1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>
      <alignment vertical="center"/>
    </xf>
    <xf numFmtId="180" fontId="0" fillId="5" borderId="14" xfId="1" applyNumberFormat="1" applyFont="1" applyFill="1" applyBorder="1" applyAlignment="1">
      <alignment vertical="center" shrinkToFit="1"/>
    </xf>
    <xf numFmtId="180" fontId="0" fillId="0" borderId="14" xfId="1" applyNumberFormat="1" applyFont="1" applyBorder="1" applyAlignment="1">
      <alignment vertical="center" shrinkToFit="1"/>
    </xf>
    <xf numFmtId="183" fontId="0" fillId="0" borderId="0" xfId="1" applyNumberFormat="1" applyFont="1" applyFill="1" applyBorder="1" applyAlignment="1">
      <alignment vertical="center" shrinkToFit="1"/>
    </xf>
    <xf numFmtId="180" fontId="0" fillId="0" borderId="14" xfId="0" applyNumberFormat="1" applyBorder="1">
      <alignment vertical="center"/>
    </xf>
    <xf numFmtId="0" fontId="0" fillId="3" borderId="13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181" fontId="5" fillId="0" borderId="4" xfId="1" applyNumberFormat="1" applyFont="1" applyBorder="1" applyAlignment="1" applyProtection="1">
      <alignment horizontal="center" vertical="center" shrinkToFit="1"/>
      <protection hidden="1"/>
    </xf>
    <xf numFmtId="181" fontId="5" fillId="0" borderId="8" xfId="1" applyNumberFormat="1" applyFont="1" applyBorder="1" applyAlignment="1" applyProtection="1">
      <alignment horizontal="center" vertical="center" shrinkToFit="1"/>
      <protection hidden="1"/>
    </xf>
    <xf numFmtId="181" fontId="5" fillId="0" borderId="15" xfId="1" applyNumberFormat="1" applyFont="1" applyBorder="1" applyAlignment="1" applyProtection="1">
      <alignment horizontal="center" vertical="center" shrinkToFit="1"/>
      <protection hidden="1"/>
    </xf>
    <xf numFmtId="181" fontId="5" fillId="0" borderId="5" xfId="1" applyNumberFormat="1" applyFont="1" applyBorder="1" applyAlignment="1" applyProtection="1">
      <alignment horizontal="center" vertical="center" shrinkToFit="1"/>
      <protection hidden="1"/>
    </xf>
    <xf numFmtId="181" fontId="5" fillId="0" borderId="0" xfId="1" applyNumberFormat="1" applyFont="1" applyBorder="1" applyAlignment="1" applyProtection="1">
      <alignment horizontal="center" vertical="center" shrinkToFit="1"/>
      <protection hidden="1"/>
    </xf>
    <xf numFmtId="181" fontId="5" fillId="0" borderId="1" xfId="1" applyNumberFormat="1" applyFont="1" applyBorder="1" applyAlignment="1" applyProtection="1">
      <alignment horizontal="center" vertical="center" shrinkToFit="1"/>
      <protection hidden="1"/>
    </xf>
    <xf numFmtId="181" fontId="5" fillId="0" borderId="6" xfId="1" applyNumberFormat="1" applyFont="1" applyBorder="1" applyAlignment="1" applyProtection="1">
      <alignment horizontal="center" vertical="center" shrinkToFit="1"/>
      <protection hidden="1"/>
    </xf>
    <xf numFmtId="181" fontId="5" fillId="0" borderId="2" xfId="1" applyNumberFormat="1" applyFont="1" applyBorder="1" applyAlignment="1" applyProtection="1">
      <alignment horizontal="center" vertical="center" shrinkToFit="1"/>
      <protection hidden="1"/>
    </xf>
    <xf numFmtId="181" fontId="5" fillId="0" borderId="16" xfId="1" applyNumberFormat="1" applyFont="1" applyBorder="1" applyAlignment="1" applyProtection="1">
      <alignment horizontal="center" vertical="center" shrinkToFit="1"/>
      <protection hidden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179" fontId="8" fillId="0" borderId="10" xfId="0" applyNumberFormat="1" applyFont="1" applyBorder="1" applyAlignment="1" applyProtection="1">
      <alignment horizontal="center" vertical="center" shrinkToFit="1"/>
      <protection hidden="1"/>
    </xf>
    <xf numFmtId="179" fontId="8" fillId="0" borderId="11" xfId="0" applyNumberFormat="1" applyFont="1" applyBorder="1" applyAlignment="1" applyProtection="1">
      <alignment horizontal="center" vertical="center" shrinkToFit="1"/>
      <protection hidden="1"/>
    </xf>
    <xf numFmtId="179" fontId="8" fillId="0" borderId="12" xfId="0" applyNumberFormat="1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 applyProtection="1">
      <alignment horizontal="left" vertical="top" shrinkToFit="1"/>
      <protection hidden="1"/>
    </xf>
    <xf numFmtId="0" fontId="2" fillId="0" borderId="8" xfId="0" applyFont="1" applyBorder="1" applyAlignment="1" applyProtection="1">
      <alignment horizontal="left" vertical="top" shrinkToFit="1"/>
      <protection hidden="1"/>
    </xf>
    <xf numFmtId="0" fontId="2" fillId="0" borderId="15" xfId="0" applyFont="1" applyBorder="1" applyAlignment="1" applyProtection="1">
      <alignment horizontal="left" vertical="top" shrinkToFit="1"/>
      <protection hidden="1"/>
    </xf>
    <xf numFmtId="178" fontId="8" fillId="0" borderId="10" xfId="0" applyNumberFormat="1" applyFont="1" applyBorder="1" applyAlignment="1" applyProtection="1">
      <alignment horizontal="center" vertical="center" shrinkToFit="1"/>
      <protection hidden="1"/>
    </xf>
    <xf numFmtId="178" fontId="8" fillId="0" borderId="11" xfId="0" applyNumberFormat="1" applyFont="1" applyBorder="1" applyAlignment="1" applyProtection="1">
      <alignment horizontal="center" vertical="center" shrinkToFit="1"/>
      <protection hidden="1"/>
    </xf>
    <xf numFmtId="178" fontId="8" fillId="0" borderId="12" xfId="0" applyNumberFormat="1" applyFont="1" applyBorder="1" applyAlignment="1" applyProtection="1">
      <alignment horizontal="center" vertical="center" shrinkToFit="1"/>
      <protection hidden="1"/>
    </xf>
    <xf numFmtId="179" fontId="8" fillId="0" borderId="9" xfId="0" applyNumberFormat="1" applyFont="1" applyBorder="1" applyAlignment="1" applyProtection="1">
      <alignment horizontal="center" vertical="center" shrinkToFit="1"/>
      <protection hidden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180" fontId="8" fillId="0" borderId="9" xfId="0" applyNumberFormat="1" applyFont="1" applyBorder="1" applyAlignment="1" applyProtection="1">
      <alignment horizontal="center" vertical="center" shrinkToFit="1"/>
      <protection hidden="1"/>
    </xf>
    <xf numFmtId="178" fontId="8" fillId="0" borderId="9" xfId="0" applyNumberFormat="1" applyFont="1" applyBorder="1" applyAlignment="1" applyProtection="1">
      <alignment horizontal="center" vertical="center" shrinkToFit="1"/>
      <protection hidden="1"/>
    </xf>
    <xf numFmtId="176" fontId="3" fillId="0" borderId="3" xfId="0" applyNumberFormat="1" applyFont="1" applyBorder="1" applyAlignment="1" applyProtection="1">
      <alignment horizontal="center" vertical="center" shrinkToFit="1"/>
      <protection hidden="1"/>
    </xf>
    <xf numFmtId="176" fontId="3" fillId="0" borderId="7" xfId="0" applyNumberFormat="1" applyFont="1" applyBorder="1" applyAlignment="1" applyProtection="1">
      <alignment horizontal="center" vertical="center" shrinkToFit="1"/>
      <protection hidden="1"/>
    </xf>
    <xf numFmtId="176" fontId="3" fillId="0" borderId="13" xfId="0" applyNumberFormat="1" applyFont="1" applyBorder="1" applyAlignment="1" applyProtection="1">
      <alignment horizontal="center" vertical="center" shrinkToFit="1"/>
      <protection hidden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hidden="1"/>
    </xf>
    <xf numFmtId="0" fontId="3" fillId="0" borderId="7" xfId="0" applyFont="1" applyBorder="1" applyAlignment="1" applyProtection="1">
      <alignment horizontal="center" vertical="center" shrinkToFit="1"/>
      <protection hidden="1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181" fontId="3" fillId="0" borderId="14" xfId="0" applyNumberFormat="1" applyFont="1" applyBorder="1" applyAlignment="1" applyProtection="1">
      <alignment horizontal="center" vertical="center" shrinkToFit="1"/>
      <protection hidden="1"/>
    </xf>
    <xf numFmtId="0" fontId="3" fillId="0" borderId="14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 shrinkToFit="1"/>
      <protection hidden="1"/>
    </xf>
    <xf numFmtId="0" fontId="10" fillId="2" borderId="14" xfId="0" applyFont="1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①収益的収支比率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％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)</a:t>
            </a:r>
            <a:endParaRPr lang="ja-JP" altLang="en-US" sz="11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7191412224550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164.8</c:v>
                </c:pt>
                <c:pt idx="1">
                  <c:v>180</c:v>
                </c:pt>
                <c:pt idx="2">
                  <c:v>173.3</c:v>
                </c:pt>
                <c:pt idx="3">
                  <c:v>149.30000000000001</c:v>
                </c:pt>
                <c:pt idx="4">
                  <c:v>183.6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8-4508-BCA3-994325A36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8-4508-BCA3-994325A36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05068241469816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E-449C-8454-7A1580E74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E-449C-8454-7A1580E74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9854871082291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BAD-4E6F-A4C2-F89C69B5D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D-4E6F-A4C2-F89C69B5D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40935337628250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BEC-4292-85C8-84372511E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C-4292-85C8-84372511E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7589644819577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E-4220-9F50-95D23B8FB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E-4220-9F50-95D23B8FB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10066277686512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D-481F-9AF0-8D213A129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D-481F-9AF0-8D213A129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4079136690647481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211.8</c:v>
                </c:pt>
                <c:pt idx="1">
                  <c:v>223.5</c:v>
                </c:pt>
                <c:pt idx="2">
                  <c:v>217.6</c:v>
                </c:pt>
                <c:pt idx="3">
                  <c:v>117.6</c:v>
                </c:pt>
                <c:pt idx="4">
                  <c:v>135.30000000000001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6-4665-92A3-D0773068C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6-4665-92A3-D0773068C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5207046960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44.2</c:v>
                </c:pt>
                <c:pt idx="2">
                  <c:v>42.3</c:v>
                </c:pt>
                <c:pt idx="3">
                  <c:v>33</c:v>
                </c:pt>
                <c:pt idx="4">
                  <c:v>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2-4003-92F1-CC454E400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2-4003-92F1-CC454E400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516544874336751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1688</c:v>
                </c:pt>
                <c:pt idx="1">
                  <c:v>2006</c:v>
                </c:pt>
                <c:pt idx="2">
                  <c:v>1854</c:v>
                </c:pt>
                <c:pt idx="3">
                  <c:v>1259</c:v>
                </c:pt>
                <c:pt idx="4">
                  <c:v>1890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C-4F6A-AA0A-3A6F4B04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C-4F6A-AA0A-3A6F4B04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16</xdr:row>
      <xdr:rowOff>11430</xdr:rowOff>
    </xdr:from>
    <xdr:to>
      <xdr:col>118</xdr:col>
      <xdr:colOff>22225</xdr:colOff>
      <xdr:row>32</xdr:row>
      <xdr:rowOff>156845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5080</xdr:colOff>
      <xdr:row>62</xdr:row>
      <xdr:rowOff>11430</xdr:rowOff>
    </xdr:from>
    <xdr:to>
      <xdr:col>363</xdr:col>
      <xdr:colOff>6350</xdr:colOff>
      <xdr:row>78</xdr:row>
      <xdr:rowOff>156845</xdr:rowOff>
    </xdr:to>
    <xdr:graphicFrame macro="">
      <xdr:nvGraphicFramePr>
        <xdr:cNvPr id="3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3175</xdr:colOff>
      <xdr:row>62</xdr:row>
      <xdr:rowOff>11430</xdr:rowOff>
    </xdr:from>
    <xdr:to>
      <xdr:col>271</xdr:col>
      <xdr:colOff>4445</xdr:colOff>
      <xdr:row>78</xdr:row>
      <xdr:rowOff>156845</xdr:rowOff>
    </xdr:to>
    <xdr:graphicFrame macro="">
      <xdr:nvGraphicFramePr>
        <xdr:cNvPr id="4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45085</xdr:colOff>
      <xdr:row>62</xdr:row>
      <xdr:rowOff>11430</xdr:rowOff>
    </xdr:from>
    <xdr:to>
      <xdr:col>95</xdr:col>
      <xdr:colOff>1270</xdr:colOff>
      <xdr:row>78</xdr:row>
      <xdr:rowOff>156845</xdr:rowOff>
    </xdr:to>
    <xdr:graphicFrame macro="">
      <xdr:nvGraphicFramePr>
        <xdr:cNvPr id="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5715</xdr:colOff>
      <xdr:row>16</xdr:row>
      <xdr:rowOff>0</xdr:rowOff>
    </xdr:from>
    <xdr:to>
      <xdr:col>239</xdr:col>
      <xdr:colOff>16510</xdr:colOff>
      <xdr:row>32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11430</xdr:colOff>
      <xdr:row>37</xdr:row>
      <xdr:rowOff>0</xdr:rowOff>
    </xdr:from>
    <xdr:to>
      <xdr:col>118</xdr:col>
      <xdr:colOff>22225</xdr:colOff>
      <xdr:row>53</xdr:row>
      <xdr:rowOff>145415</xdr:rowOff>
    </xdr:to>
    <xdr:graphicFrame macro="">
      <xdr:nvGraphicFramePr>
        <xdr:cNvPr id="7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11430</xdr:colOff>
      <xdr:row>32</xdr:row>
      <xdr:rowOff>145415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5715</xdr:colOff>
      <xdr:row>37</xdr:row>
      <xdr:rowOff>0</xdr:rowOff>
    </xdr:from>
    <xdr:to>
      <xdr:col>239</xdr:col>
      <xdr:colOff>16510</xdr:colOff>
      <xdr:row>53</xdr:row>
      <xdr:rowOff>145415</xdr:rowOff>
    </xdr:to>
    <xdr:graphicFrame macro="">
      <xdr:nvGraphicFramePr>
        <xdr:cNvPr id="9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11430</xdr:colOff>
      <xdr:row>53</xdr:row>
      <xdr:rowOff>145415</xdr:rowOff>
    </xdr:to>
    <xdr:graphicFrame macro="">
      <xdr:nvGraphicFramePr>
        <xdr:cNvPr id="10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154940</xdr:rowOff>
    </xdr:to>
    <xdr:sp macro="" textlink="">
      <xdr:nvSpPr>
        <xdr:cNvPr id="11" name="テキスト ボックス 10"/>
        <xdr:cNvSpPr txBox="1"/>
      </xdr:nvSpPr>
      <xdr:spPr>
        <a:xfrm>
          <a:off x="504825" y="10906125"/>
          <a:ext cx="419100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43815</xdr:colOff>
      <xdr:row>63</xdr:row>
      <xdr:rowOff>57150</xdr:rowOff>
    </xdr:from>
    <xdr:to>
      <xdr:col>270</xdr:col>
      <xdr:colOff>43815</xdr:colOff>
      <xdr:row>78</xdr:row>
      <xdr:rowOff>154940</xdr:rowOff>
    </xdr:to>
    <xdr:sp macro="" textlink="">
      <xdr:nvSpPr>
        <xdr:cNvPr id="12" name="テキスト ボックス 11"/>
        <xdr:cNvSpPr txBox="1"/>
      </xdr:nvSpPr>
      <xdr:spPr>
        <a:xfrm>
          <a:off x="8883015" y="10906125"/>
          <a:ext cx="421005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【236.1】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404123" y="200036"/>
          <a:ext cx="78814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419591" y="200036"/>
          <a:ext cx="79172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406185" y="188482"/>
          <a:ext cx="78862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SheetLayoutView="70" workbookViewId="0">
      <selection activeCell="B2" sqref="B2:NR4"/>
    </sheetView>
  </sheetViews>
  <sheetFormatPr defaultColWidth="2.625" defaultRowHeight="13.5" x14ac:dyDescent="0.15"/>
  <cols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  <c r="IW2" s="62"/>
      <c r="IX2" s="62"/>
      <c r="IY2" s="62"/>
      <c r="IZ2" s="62"/>
      <c r="JA2" s="62"/>
      <c r="JB2" s="62"/>
      <c r="JC2" s="62"/>
      <c r="JD2" s="62"/>
      <c r="JE2" s="62"/>
      <c r="JF2" s="62"/>
      <c r="JG2" s="62"/>
      <c r="JH2" s="62"/>
      <c r="JI2" s="62"/>
      <c r="JJ2" s="62"/>
      <c r="JK2" s="62"/>
      <c r="JL2" s="62"/>
      <c r="JM2" s="62"/>
      <c r="JN2" s="62"/>
      <c r="JO2" s="62"/>
      <c r="JP2" s="62"/>
      <c r="JQ2" s="62"/>
      <c r="JR2" s="62"/>
      <c r="JS2" s="62"/>
      <c r="JT2" s="62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/>
      <c r="KK2" s="62"/>
      <c r="KL2" s="62"/>
      <c r="KM2" s="62"/>
      <c r="KN2" s="62"/>
      <c r="KO2" s="62"/>
      <c r="KP2" s="62"/>
      <c r="KQ2" s="62"/>
      <c r="KR2" s="62"/>
      <c r="KS2" s="62"/>
      <c r="KT2" s="62"/>
      <c r="KU2" s="62"/>
      <c r="KV2" s="62"/>
      <c r="KW2" s="62"/>
      <c r="KX2" s="62"/>
      <c r="KY2" s="62"/>
      <c r="KZ2" s="62"/>
      <c r="LA2" s="62"/>
      <c r="LB2" s="62"/>
      <c r="LC2" s="62"/>
      <c r="LD2" s="62"/>
      <c r="LE2" s="62"/>
      <c r="LF2" s="62"/>
      <c r="LG2" s="62"/>
      <c r="LH2" s="62"/>
      <c r="LI2" s="62"/>
      <c r="LJ2" s="62"/>
      <c r="LK2" s="62"/>
      <c r="LL2" s="62"/>
      <c r="LM2" s="62"/>
      <c r="LN2" s="62"/>
      <c r="LO2" s="62"/>
      <c r="LP2" s="62"/>
      <c r="LQ2" s="62"/>
      <c r="LR2" s="62"/>
      <c r="LS2" s="62"/>
      <c r="LT2" s="62"/>
      <c r="LU2" s="62"/>
      <c r="LV2" s="62"/>
      <c r="LW2" s="62"/>
      <c r="LX2" s="62"/>
      <c r="LY2" s="62"/>
      <c r="LZ2" s="62"/>
      <c r="MA2" s="62"/>
      <c r="MB2" s="62"/>
      <c r="MC2" s="62"/>
      <c r="MD2" s="62"/>
      <c r="ME2" s="62"/>
      <c r="MF2" s="62"/>
      <c r="MG2" s="62"/>
      <c r="MH2" s="62"/>
      <c r="MI2" s="62"/>
      <c r="MJ2" s="62"/>
      <c r="MK2" s="62"/>
      <c r="ML2" s="62"/>
      <c r="MM2" s="62"/>
      <c r="MN2" s="62"/>
      <c r="MO2" s="62"/>
      <c r="MP2" s="62"/>
      <c r="MQ2" s="62"/>
      <c r="MR2" s="62"/>
      <c r="MS2" s="62"/>
      <c r="MT2" s="62"/>
      <c r="MU2" s="62"/>
      <c r="MV2" s="62"/>
      <c r="MW2" s="62"/>
      <c r="MX2" s="62"/>
      <c r="MY2" s="62"/>
      <c r="MZ2" s="62"/>
      <c r="NA2" s="62"/>
      <c r="NB2" s="62"/>
      <c r="NC2" s="62"/>
      <c r="ND2" s="62"/>
      <c r="NE2" s="62"/>
      <c r="NF2" s="62"/>
      <c r="NG2" s="62"/>
      <c r="NH2" s="62"/>
      <c r="NI2" s="62"/>
      <c r="NJ2" s="62"/>
      <c r="NK2" s="62"/>
      <c r="NL2" s="62"/>
      <c r="NM2" s="62"/>
      <c r="NN2" s="62"/>
      <c r="NO2" s="62"/>
      <c r="NP2" s="62"/>
      <c r="NQ2" s="62"/>
      <c r="NR2" s="62"/>
    </row>
    <row r="3" spans="1:382" ht="9.75" customHeight="1" x14ac:dyDescent="0.15">
      <c r="A3" s="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  <c r="IW3" s="62"/>
      <c r="IX3" s="62"/>
      <c r="IY3" s="62"/>
      <c r="IZ3" s="62"/>
      <c r="JA3" s="62"/>
      <c r="JB3" s="62"/>
      <c r="JC3" s="62"/>
      <c r="JD3" s="62"/>
      <c r="JE3" s="62"/>
      <c r="JF3" s="62"/>
      <c r="JG3" s="62"/>
      <c r="JH3" s="62"/>
      <c r="JI3" s="62"/>
      <c r="JJ3" s="62"/>
      <c r="JK3" s="62"/>
      <c r="JL3" s="62"/>
      <c r="JM3" s="62"/>
      <c r="JN3" s="62"/>
      <c r="JO3" s="62"/>
      <c r="JP3" s="62"/>
      <c r="JQ3" s="62"/>
      <c r="JR3" s="62"/>
      <c r="JS3" s="62"/>
      <c r="JT3" s="62"/>
      <c r="JU3" s="62"/>
      <c r="JV3" s="62"/>
      <c r="JW3" s="62"/>
      <c r="JX3" s="62"/>
      <c r="JY3" s="62"/>
      <c r="JZ3" s="62"/>
      <c r="KA3" s="62"/>
      <c r="KB3" s="62"/>
      <c r="KC3" s="62"/>
      <c r="KD3" s="62"/>
      <c r="KE3" s="62"/>
      <c r="KF3" s="62"/>
      <c r="KG3" s="62"/>
      <c r="KH3" s="62"/>
      <c r="KI3" s="62"/>
      <c r="KJ3" s="62"/>
      <c r="KK3" s="62"/>
      <c r="KL3" s="62"/>
      <c r="KM3" s="62"/>
      <c r="KN3" s="62"/>
      <c r="KO3" s="62"/>
      <c r="KP3" s="62"/>
      <c r="KQ3" s="62"/>
      <c r="KR3" s="62"/>
      <c r="KS3" s="62"/>
      <c r="KT3" s="62"/>
      <c r="KU3" s="62"/>
      <c r="KV3" s="62"/>
      <c r="KW3" s="62"/>
      <c r="KX3" s="62"/>
      <c r="KY3" s="62"/>
      <c r="KZ3" s="62"/>
      <c r="LA3" s="62"/>
      <c r="LB3" s="62"/>
      <c r="LC3" s="62"/>
      <c r="LD3" s="62"/>
      <c r="LE3" s="62"/>
      <c r="LF3" s="62"/>
      <c r="LG3" s="62"/>
      <c r="LH3" s="62"/>
      <c r="LI3" s="62"/>
      <c r="LJ3" s="62"/>
      <c r="LK3" s="62"/>
      <c r="LL3" s="62"/>
      <c r="LM3" s="62"/>
      <c r="LN3" s="62"/>
      <c r="LO3" s="62"/>
      <c r="LP3" s="62"/>
      <c r="LQ3" s="62"/>
      <c r="LR3" s="62"/>
      <c r="LS3" s="62"/>
      <c r="LT3" s="62"/>
      <c r="LU3" s="62"/>
      <c r="LV3" s="62"/>
      <c r="LW3" s="62"/>
      <c r="LX3" s="62"/>
      <c r="LY3" s="62"/>
      <c r="LZ3" s="62"/>
      <c r="MA3" s="62"/>
      <c r="MB3" s="62"/>
      <c r="MC3" s="62"/>
      <c r="MD3" s="62"/>
      <c r="ME3" s="62"/>
      <c r="MF3" s="62"/>
      <c r="MG3" s="62"/>
      <c r="MH3" s="62"/>
      <c r="MI3" s="62"/>
      <c r="MJ3" s="62"/>
      <c r="MK3" s="62"/>
      <c r="ML3" s="62"/>
      <c r="MM3" s="62"/>
      <c r="MN3" s="62"/>
      <c r="MO3" s="62"/>
      <c r="MP3" s="62"/>
      <c r="MQ3" s="62"/>
      <c r="MR3" s="62"/>
      <c r="MS3" s="62"/>
      <c r="MT3" s="62"/>
      <c r="MU3" s="62"/>
      <c r="MV3" s="62"/>
      <c r="MW3" s="62"/>
      <c r="MX3" s="62"/>
      <c r="MY3" s="62"/>
      <c r="MZ3" s="62"/>
      <c r="NA3" s="62"/>
      <c r="NB3" s="62"/>
      <c r="NC3" s="62"/>
      <c r="ND3" s="62"/>
      <c r="NE3" s="62"/>
      <c r="NF3" s="62"/>
      <c r="NG3" s="62"/>
      <c r="NH3" s="62"/>
      <c r="NI3" s="62"/>
      <c r="NJ3" s="62"/>
      <c r="NK3" s="62"/>
      <c r="NL3" s="62"/>
      <c r="NM3" s="62"/>
      <c r="NN3" s="62"/>
      <c r="NO3" s="62"/>
      <c r="NP3" s="62"/>
      <c r="NQ3" s="62"/>
      <c r="NR3" s="62"/>
    </row>
    <row r="4" spans="1:382" ht="9.75" customHeight="1" x14ac:dyDescent="0.15">
      <c r="A4" s="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2"/>
      <c r="JT4" s="62"/>
      <c r="JU4" s="62"/>
      <c r="JV4" s="62"/>
      <c r="JW4" s="62"/>
      <c r="JX4" s="62"/>
      <c r="JY4" s="62"/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2"/>
      <c r="LU4" s="62"/>
      <c r="LV4" s="62"/>
      <c r="LW4" s="62"/>
      <c r="LX4" s="62"/>
      <c r="LY4" s="62"/>
      <c r="LZ4" s="62"/>
      <c r="MA4" s="62"/>
      <c r="MB4" s="62"/>
      <c r="MC4" s="62"/>
      <c r="MD4" s="62"/>
      <c r="ME4" s="62"/>
      <c r="MF4" s="62"/>
      <c r="MG4" s="62"/>
      <c r="MH4" s="62"/>
      <c r="MI4" s="62"/>
      <c r="MJ4" s="62"/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</row>
    <row r="5" spans="1:382" ht="9.75" customHeight="1" x14ac:dyDescent="0.1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</row>
    <row r="6" spans="1:382" ht="18.75" customHeight="1" x14ac:dyDescent="0.15">
      <c r="A6" s="2"/>
      <c r="B6" s="129" t="str">
        <f>データ!H6&amp;"　"&amp;データ!I6</f>
        <v>愛媛県今治市　駅前広場駐車場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</row>
    <row r="7" spans="1:382" ht="18.75" customHeight="1" x14ac:dyDescent="0.15">
      <c r="A7" s="2"/>
      <c r="B7" s="114" t="s">
        <v>1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6"/>
      <c r="AQ7" s="114" t="s">
        <v>8</v>
      </c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6"/>
      <c r="CF7" s="114" t="s">
        <v>15</v>
      </c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6"/>
      <c r="DU7" s="130" t="s">
        <v>17</v>
      </c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17" t="s">
        <v>7</v>
      </c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17" t="s">
        <v>16</v>
      </c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  <c r="IN7" s="117"/>
      <c r="IO7" s="117"/>
      <c r="IP7" s="117"/>
      <c r="IQ7" s="117"/>
      <c r="IR7" s="117"/>
      <c r="IS7" s="117"/>
      <c r="IT7" s="117"/>
      <c r="IU7" s="117"/>
      <c r="IV7" s="117"/>
      <c r="IW7" s="117"/>
      <c r="IX7" s="117"/>
      <c r="IY7" s="117"/>
      <c r="IZ7" s="117"/>
      <c r="JA7" s="117"/>
      <c r="JB7" s="117"/>
      <c r="JC7" s="117"/>
      <c r="JD7" s="117"/>
      <c r="JE7" s="117"/>
      <c r="JF7" s="117"/>
      <c r="JG7" s="117"/>
      <c r="JH7" s="117"/>
      <c r="JI7" s="117"/>
      <c r="JJ7" s="117"/>
      <c r="JK7" s="117"/>
      <c r="JL7" s="117"/>
      <c r="JM7" s="117"/>
      <c r="JN7" s="117"/>
      <c r="JO7" s="117"/>
      <c r="JP7" s="117"/>
      <c r="JQ7" s="117" t="s">
        <v>18</v>
      </c>
      <c r="JR7" s="117"/>
      <c r="JS7" s="117"/>
      <c r="JT7" s="117"/>
      <c r="JU7" s="117"/>
      <c r="JV7" s="117"/>
      <c r="JW7" s="117"/>
      <c r="JX7" s="117"/>
      <c r="JY7" s="117"/>
      <c r="JZ7" s="117"/>
      <c r="KA7" s="117"/>
      <c r="KB7" s="117"/>
      <c r="KC7" s="117"/>
      <c r="KD7" s="117"/>
      <c r="KE7" s="117"/>
      <c r="KF7" s="117"/>
      <c r="KG7" s="117"/>
      <c r="KH7" s="117"/>
      <c r="KI7" s="117"/>
      <c r="KJ7" s="117"/>
      <c r="KK7" s="117"/>
      <c r="KL7" s="117"/>
      <c r="KM7" s="117"/>
      <c r="KN7" s="117"/>
      <c r="KO7" s="117"/>
      <c r="KP7" s="117"/>
      <c r="KQ7" s="117"/>
      <c r="KR7" s="117"/>
      <c r="KS7" s="117"/>
      <c r="KT7" s="117"/>
      <c r="KU7" s="117"/>
      <c r="KV7" s="117"/>
      <c r="KW7" s="117"/>
      <c r="KX7" s="117"/>
      <c r="KY7" s="117"/>
      <c r="KZ7" s="117"/>
      <c r="LA7" s="117"/>
      <c r="LB7" s="117"/>
      <c r="LC7" s="117"/>
      <c r="LD7" s="117"/>
      <c r="LE7" s="117"/>
      <c r="LF7" s="117"/>
      <c r="LG7" s="117"/>
      <c r="LH7" s="117"/>
      <c r="LI7" s="117"/>
      <c r="LJ7" s="117" t="s">
        <v>14</v>
      </c>
      <c r="LK7" s="117"/>
      <c r="LL7" s="117"/>
      <c r="LM7" s="117"/>
      <c r="LN7" s="117"/>
      <c r="LO7" s="117"/>
      <c r="LP7" s="117"/>
      <c r="LQ7" s="117"/>
      <c r="LR7" s="117"/>
      <c r="LS7" s="117"/>
      <c r="LT7" s="117"/>
      <c r="LU7" s="117"/>
      <c r="LV7" s="117"/>
      <c r="LW7" s="117"/>
      <c r="LX7" s="117"/>
      <c r="LY7" s="117"/>
      <c r="LZ7" s="117"/>
      <c r="MA7" s="117"/>
      <c r="MB7" s="117"/>
      <c r="MC7" s="117"/>
      <c r="MD7" s="117"/>
      <c r="ME7" s="117"/>
      <c r="MF7" s="117"/>
      <c r="MG7" s="117"/>
      <c r="MH7" s="117"/>
      <c r="MI7" s="117"/>
      <c r="MJ7" s="117"/>
      <c r="MK7" s="117"/>
      <c r="ML7" s="117"/>
      <c r="MM7" s="117"/>
      <c r="MN7" s="117"/>
      <c r="MO7" s="117"/>
      <c r="MP7" s="117"/>
      <c r="MQ7" s="117"/>
      <c r="MR7" s="117"/>
      <c r="MS7" s="117"/>
      <c r="MT7" s="117"/>
      <c r="MU7" s="117"/>
      <c r="MV7" s="117"/>
      <c r="MW7" s="117"/>
      <c r="MX7" s="117"/>
      <c r="MY7" s="117"/>
      <c r="MZ7" s="117"/>
      <c r="NA7" s="117"/>
      <c r="NB7" s="117"/>
      <c r="NC7" s="5"/>
      <c r="ND7" s="122" t="s">
        <v>19</v>
      </c>
      <c r="NE7" s="123"/>
      <c r="NF7" s="123"/>
      <c r="NG7" s="123"/>
      <c r="NH7" s="123"/>
      <c r="NI7" s="123"/>
      <c r="NJ7" s="123"/>
      <c r="NK7" s="123"/>
      <c r="NL7" s="123"/>
      <c r="NM7" s="123"/>
      <c r="NN7" s="123"/>
      <c r="NO7" s="123"/>
      <c r="NP7" s="123"/>
      <c r="NQ7" s="124"/>
    </row>
    <row r="8" spans="1:382" ht="18.75" customHeight="1" x14ac:dyDescent="0.15">
      <c r="A8" s="2"/>
      <c r="B8" s="105" t="str">
        <f>データ!J7</f>
        <v>法非適用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7"/>
      <c r="AQ8" s="105" t="str">
        <f>データ!K7</f>
        <v>駐車場整備事業</v>
      </c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7"/>
      <c r="CF8" s="105" t="str">
        <f>データ!L7</f>
        <v>-</v>
      </c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7"/>
      <c r="DU8" s="109" t="str">
        <f>データ!M7</f>
        <v>Ａ３Ｂ１</v>
      </c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 t="str">
        <f>データ!N7</f>
        <v>非設置</v>
      </c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9" t="str">
        <f>データ!S7</f>
        <v>駅</v>
      </c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 t="str">
        <f>データ!T7</f>
        <v>有</v>
      </c>
      <c r="JR8" s="109"/>
      <c r="JS8" s="109"/>
      <c r="JT8" s="109"/>
      <c r="JU8" s="109"/>
      <c r="JV8" s="109"/>
      <c r="JW8" s="109"/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8">
        <f>データ!U7</f>
        <v>410</v>
      </c>
      <c r="LK8" s="108"/>
      <c r="LL8" s="108"/>
      <c r="LM8" s="108"/>
      <c r="LN8" s="108"/>
      <c r="LO8" s="108"/>
      <c r="LP8" s="108"/>
      <c r="LQ8" s="108"/>
      <c r="LR8" s="108"/>
      <c r="LS8" s="108"/>
      <c r="LT8" s="108"/>
      <c r="LU8" s="108"/>
      <c r="LV8" s="108"/>
      <c r="LW8" s="108"/>
      <c r="LX8" s="108"/>
      <c r="LY8" s="108"/>
      <c r="LZ8" s="108"/>
      <c r="MA8" s="108"/>
      <c r="MB8" s="108"/>
      <c r="MC8" s="108"/>
      <c r="MD8" s="108"/>
      <c r="ME8" s="108"/>
      <c r="MF8" s="108"/>
      <c r="MG8" s="108"/>
      <c r="MH8" s="108"/>
      <c r="MI8" s="108"/>
      <c r="MJ8" s="108"/>
      <c r="MK8" s="108"/>
      <c r="ML8" s="108"/>
      <c r="MM8" s="108"/>
      <c r="MN8" s="108"/>
      <c r="MO8" s="108"/>
      <c r="MP8" s="108"/>
      <c r="MQ8" s="108"/>
      <c r="MR8" s="108"/>
      <c r="MS8" s="108"/>
      <c r="MT8" s="108"/>
      <c r="MU8" s="108"/>
      <c r="MV8" s="108"/>
      <c r="MW8" s="108"/>
      <c r="MX8" s="108"/>
      <c r="MY8" s="108"/>
      <c r="MZ8" s="108"/>
      <c r="NA8" s="108"/>
      <c r="NB8" s="108"/>
      <c r="NC8" s="5"/>
      <c r="ND8" s="125" t="s">
        <v>21</v>
      </c>
      <c r="NE8" s="126"/>
      <c r="NF8" s="127" t="s">
        <v>22</v>
      </c>
      <c r="NG8" s="127"/>
      <c r="NH8" s="127"/>
      <c r="NI8" s="127"/>
      <c r="NJ8" s="127"/>
      <c r="NK8" s="127"/>
      <c r="NL8" s="127"/>
      <c r="NM8" s="127"/>
      <c r="NN8" s="127"/>
      <c r="NO8" s="127"/>
      <c r="NP8" s="127"/>
      <c r="NQ8" s="128"/>
    </row>
    <row r="9" spans="1:382" ht="18.75" customHeight="1" x14ac:dyDescent="0.15">
      <c r="A9" s="2"/>
      <c r="B9" s="114" t="s">
        <v>25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6"/>
      <c r="AQ9" s="114" t="s">
        <v>27</v>
      </c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6"/>
      <c r="CF9" s="114" t="s">
        <v>29</v>
      </c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6"/>
      <c r="DU9" s="117" t="s">
        <v>31</v>
      </c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17" t="s">
        <v>33</v>
      </c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  <c r="IV9" s="117"/>
      <c r="IW9" s="117"/>
      <c r="IX9" s="117"/>
      <c r="IY9" s="117"/>
      <c r="IZ9" s="117"/>
      <c r="JA9" s="117"/>
      <c r="JB9" s="117"/>
      <c r="JC9" s="117"/>
      <c r="JD9" s="117"/>
      <c r="JE9" s="117"/>
      <c r="JF9" s="117"/>
      <c r="JG9" s="117"/>
      <c r="JH9" s="117"/>
      <c r="JI9" s="117"/>
      <c r="JJ9" s="117"/>
      <c r="JK9" s="117"/>
      <c r="JL9" s="117"/>
      <c r="JM9" s="117"/>
      <c r="JN9" s="117"/>
      <c r="JO9" s="117"/>
      <c r="JP9" s="117"/>
      <c r="JQ9" s="117" t="s">
        <v>35</v>
      </c>
      <c r="JR9" s="117"/>
      <c r="JS9" s="117"/>
      <c r="JT9" s="117"/>
      <c r="JU9" s="117"/>
      <c r="JV9" s="117"/>
      <c r="JW9" s="117"/>
      <c r="JX9" s="117"/>
      <c r="JY9" s="117"/>
      <c r="JZ9" s="117"/>
      <c r="KA9" s="117"/>
      <c r="KB9" s="117"/>
      <c r="KC9" s="117"/>
      <c r="KD9" s="117"/>
      <c r="KE9" s="117"/>
      <c r="KF9" s="117"/>
      <c r="KG9" s="117"/>
      <c r="KH9" s="117"/>
      <c r="KI9" s="117"/>
      <c r="KJ9" s="117"/>
      <c r="KK9" s="117"/>
      <c r="KL9" s="117"/>
      <c r="KM9" s="117"/>
      <c r="KN9" s="117"/>
      <c r="KO9" s="117"/>
      <c r="KP9" s="117"/>
      <c r="KQ9" s="117"/>
      <c r="KR9" s="117"/>
      <c r="KS9" s="117"/>
      <c r="KT9" s="117"/>
      <c r="KU9" s="117"/>
      <c r="KV9" s="117"/>
      <c r="KW9" s="117"/>
      <c r="KX9" s="117"/>
      <c r="KY9" s="117"/>
      <c r="KZ9" s="117"/>
      <c r="LA9" s="117"/>
      <c r="LB9" s="117"/>
      <c r="LC9" s="117"/>
      <c r="LD9" s="117"/>
      <c r="LE9" s="117"/>
      <c r="LF9" s="117"/>
      <c r="LG9" s="117"/>
      <c r="LH9" s="117"/>
      <c r="LI9" s="117"/>
      <c r="LJ9" s="117" t="s">
        <v>37</v>
      </c>
      <c r="LK9" s="117"/>
      <c r="LL9" s="117"/>
      <c r="LM9" s="117"/>
      <c r="LN9" s="117"/>
      <c r="LO9" s="117"/>
      <c r="LP9" s="117"/>
      <c r="LQ9" s="117"/>
      <c r="LR9" s="117"/>
      <c r="LS9" s="117"/>
      <c r="LT9" s="117"/>
      <c r="LU9" s="117"/>
      <c r="LV9" s="117"/>
      <c r="LW9" s="117"/>
      <c r="LX9" s="117"/>
      <c r="LY9" s="117"/>
      <c r="LZ9" s="117"/>
      <c r="MA9" s="117"/>
      <c r="MB9" s="117"/>
      <c r="MC9" s="117"/>
      <c r="MD9" s="117"/>
      <c r="ME9" s="117"/>
      <c r="MF9" s="117"/>
      <c r="MG9" s="117"/>
      <c r="MH9" s="117"/>
      <c r="MI9" s="117"/>
      <c r="MJ9" s="117"/>
      <c r="MK9" s="117"/>
      <c r="ML9" s="117"/>
      <c r="MM9" s="117"/>
      <c r="MN9" s="117"/>
      <c r="MO9" s="117"/>
      <c r="MP9" s="117"/>
      <c r="MQ9" s="117"/>
      <c r="MR9" s="117"/>
      <c r="MS9" s="117"/>
      <c r="MT9" s="117"/>
      <c r="MU9" s="117"/>
      <c r="MV9" s="117"/>
      <c r="MW9" s="117"/>
      <c r="MX9" s="117"/>
      <c r="MY9" s="117"/>
      <c r="MZ9" s="117"/>
      <c r="NA9" s="117"/>
      <c r="NB9" s="117"/>
      <c r="NC9" s="5"/>
      <c r="ND9" s="118" t="s">
        <v>38</v>
      </c>
      <c r="NE9" s="119"/>
      <c r="NF9" s="120" t="s">
        <v>41</v>
      </c>
      <c r="NG9" s="120"/>
      <c r="NH9" s="120"/>
      <c r="NI9" s="120"/>
      <c r="NJ9" s="120"/>
      <c r="NK9" s="120"/>
      <c r="NL9" s="120"/>
      <c r="NM9" s="120"/>
      <c r="NN9" s="120"/>
      <c r="NO9" s="120"/>
      <c r="NP9" s="120"/>
      <c r="NQ9" s="121"/>
    </row>
    <row r="10" spans="1:382" ht="18.75" customHeight="1" x14ac:dyDescent="0.15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102" t="s">
        <v>111</v>
      </c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4"/>
      <c r="CF10" s="105" t="str">
        <f>データ!Q7</f>
        <v>広場式</v>
      </c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7"/>
      <c r="DU10" s="108">
        <f>データ!R7</f>
        <v>46</v>
      </c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08">
        <f>データ!V7</f>
        <v>17</v>
      </c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>
        <f>データ!W7</f>
        <v>200</v>
      </c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9" t="str">
        <f>データ!X7</f>
        <v>代行制</v>
      </c>
      <c r="LK10" s="109"/>
      <c r="LL10" s="109"/>
      <c r="LM10" s="109"/>
      <c r="LN10" s="109"/>
      <c r="LO10" s="109"/>
      <c r="LP10" s="109"/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2"/>
      <c r="ND10" s="110" t="s">
        <v>43</v>
      </c>
      <c r="NE10" s="111"/>
      <c r="NF10" s="112" t="s">
        <v>6</v>
      </c>
      <c r="NG10" s="112"/>
      <c r="NH10" s="112"/>
      <c r="NI10" s="112"/>
      <c r="NJ10" s="112"/>
      <c r="NK10" s="112"/>
      <c r="NL10" s="112"/>
      <c r="NM10" s="112"/>
      <c r="NN10" s="112"/>
      <c r="NO10" s="112"/>
      <c r="NP10" s="112"/>
      <c r="NQ10" s="113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63" t="s">
        <v>44</v>
      </c>
      <c r="NE11" s="63"/>
      <c r="NF11" s="63"/>
      <c r="NG11" s="63"/>
      <c r="NH11" s="63"/>
      <c r="NI11" s="63"/>
      <c r="NJ11" s="63"/>
      <c r="NK11" s="63"/>
      <c r="NL11" s="63"/>
      <c r="NM11" s="63"/>
      <c r="NN11" s="63"/>
      <c r="NO11" s="63"/>
      <c r="NP11" s="63"/>
      <c r="NQ11" s="63"/>
      <c r="NR11" s="6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63"/>
      <c r="NE12" s="63"/>
      <c r="NF12" s="63"/>
      <c r="NG12" s="63"/>
      <c r="NH12" s="63"/>
      <c r="NI12" s="63"/>
      <c r="NJ12" s="63"/>
      <c r="NK12" s="63"/>
      <c r="NL12" s="63"/>
      <c r="NM12" s="63"/>
      <c r="NN12" s="63"/>
      <c r="NO12" s="63"/>
      <c r="NP12" s="63"/>
      <c r="NQ12" s="63"/>
      <c r="NR12" s="6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64"/>
      <c r="NE13" s="64"/>
      <c r="NF13" s="64"/>
      <c r="NG13" s="64"/>
      <c r="NH13" s="64"/>
      <c r="NI13" s="64"/>
      <c r="NJ13" s="64"/>
      <c r="NK13" s="64"/>
      <c r="NL13" s="64"/>
      <c r="NM13" s="64"/>
      <c r="NN13" s="64"/>
      <c r="NO13" s="64"/>
      <c r="NP13" s="64"/>
      <c r="NQ13" s="64"/>
      <c r="NR13" s="64"/>
    </row>
    <row r="14" spans="1:382" ht="13.5" customHeight="1" x14ac:dyDescent="0.15">
      <c r="A14" s="3"/>
      <c r="B14" s="6"/>
      <c r="C14" s="12"/>
      <c r="D14" s="12"/>
      <c r="E14" s="12"/>
      <c r="F14" s="12"/>
      <c r="G14" s="12"/>
      <c r="H14" s="65" t="s">
        <v>47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12"/>
      <c r="IG14" s="12"/>
      <c r="IH14" s="12"/>
      <c r="II14" s="12"/>
      <c r="IJ14" s="22"/>
      <c r="IK14" s="12"/>
      <c r="IL14" s="12"/>
      <c r="IM14" s="12"/>
      <c r="IN14" s="12"/>
      <c r="IO14" s="12"/>
      <c r="IP14" s="65" t="s">
        <v>50</v>
      </c>
      <c r="IQ14" s="65"/>
      <c r="IR14" s="65"/>
      <c r="IS14" s="65"/>
      <c r="IT14" s="65"/>
      <c r="IU14" s="65"/>
      <c r="IV14" s="65"/>
      <c r="IW14" s="65"/>
      <c r="IX14" s="65"/>
      <c r="IY14" s="65"/>
      <c r="IZ14" s="65"/>
      <c r="JA14" s="65"/>
      <c r="JB14" s="65"/>
      <c r="JC14" s="65"/>
      <c r="JD14" s="65"/>
      <c r="JE14" s="65"/>
      <c r="JF14" s="65"/>
      <c r="JG14" s="65"/>
      <c r="JH14" s="65"/>
      <c r="JI14" s="65"/>
      <c r="JJ14" s="65"/>
      <c r="JK14" s="65"/>
      <c r="JL14" s="65"/>
      <c r="JM14" s="65"/>
      <c r="JN14" s="65"/>
      <c r="JO14" s="65"/>
      <c r="JP14" s="65"/>
      <c r="JQ14" s="65"/>
      <c r="JR14" s="65"/>
      <c r="JS14" s="65"/>
      <c r="JT14" s="65"/>
      <c r="JU14" s="65"/>
      <c r="JV14" s="65"/>
      <c r="JW14" s="65"/>
      <c r="JX14" s="65"/>
      <c r="JY14" s="65"/>
      <c r="JZ14" s="65"/>
      <c r="KA14" s="65"/>
      <c r="KB14" s="65"/>
      <c r="KC14" s="65"/>
      <c r="KD14" s="65"/>
      <c r="KE14" s="65"/>
      <c r="KF14" s="65"/>
      <c r="KG14" s="65"/>
      <c r="KH14" s="65"/>
      <c r="KI14" s="65"/>
      <c r="KJ14" s="65"/>
      <c r="KK14" s="65"/>
      <c r="KL14" s="65"/>
      <c r="KM14" s="65"/>
      <c r="KN14" s="65"/>
      <c r="KO14" s="65"/>
      <c r="KP14" s="65"/>
      <c r="KQ14" s="65"/>
      <c r="KR14" s="65"/>
      <c r="KS14" s="65"/>
      <c r="KT14" s="65"/>
      <c r="KU14" s="65"/>
      <c r="KV14" s="65"/>
      <c r="KW14" s="65"/>
      <c r="KX14" s="65"/>
      <c r="KY14" s="65"/>
      <c r="KZ14" s="65"/>
      <c r="LA14" s="65"/>
      <c r="LB14" s="65"/>
      <c r="LC14" s="65"/>
      <c r="LD14" s="65"/>
      <c r="LE14" s="65"/>
      <c r="LF14" s="65"/>
      <c r="LG14" s="65"/>
      <c r="LH14" s="65"/>
      <c r="LI14" s="65"/>
      <c r="LJ14" s="65"/>
      <c r="LK14" s="65"/>
      <c r="LL14" s="65"/>
      <c r="LM14" s="65"/>
      <c r="LN14" s="65"/>
      <c r="LO14" s="65"/>
      <c r="LP14" s="65"/>
      <c r="LQ14" s="65"/>
      <c r="LR14" s="65"/>
      <c r="LS14" s="65"/>
      <c r="LT14" s="65"/>
      <c r="LU14" s="65"/>
      <c r="LV14" s="65"/>
      <c r="LW14" s="65"/>
      <c r="LX14" s="65"/>
      <c r="LY14" s="65"/>
      <c r="LZ14" s="65"/>
      <c r="MA14" s="65"/>
      <c r="MB14" s="65"/>
      <c r="MC14" s="65"/>
      <c r="MD14" s="65"/>
      <c r="ME14" s="65"/>
      <c r="MF14" s="65"/>
      <c r="MG14" s="65"/>
      <c r="MH14" s="65"/>
      <c r="MI14" s="65"/>
      <c r="MJ14" s="65"/>
      <c r="MK14" s="65"/>
      <c r="ML14" s="65"/>
      <c r="MM14" s="65"/>
      <c r="MN14" s="65"/>
      <c r="MO14" s="65"/>
      <c r="MP14" s="65"/>
      <c r="MQ14" s="65"/>
      <c r="MR14" s="65"/>
      <c r="MS14" s="65"/>
      <c r="MT14" s="65"/>
      <c r="MU14" s="65"/>
      <c r="MV14" s="65"/>
      <c r="MW14" s="12"/>
      <c r="MX14" s="12"/>
      <c r="MY14" s="12"/>
      <c r="MZ14" s="12"/>
      <c r="NA14" s="12"/>
      <c r="NB14" s="22"/>
      <c r="NC14" s="2"/>
      <c r="ND14" s="87" t="s">
        <v>9</v>
      </c>
      <c r="NE14" s="88"/>
      <c r="NF14" s="88"/>
      <c r="NG14" s="88"/>
      <c r="NH14" s="88"/>
      <c r="NI14" s="88"/>
      <c r="NJ14" s="88"/>
      <c r="NK14" s="88"/>
      <c r="NL14" s="88"/>
      <c r="NM14" s="88"/>
      <c r="NN14" s="88"/>
      <c r="NO14" s="88"/>
      <c r="NP14" s="88"/>
      <c r="NQ14" s="88"/>
      <c r="NR14" s="89"/>
    </row>
    <row r="15" spans="1:382" ht="13.5" customHeight="1" x14ac:dyDescent="0.15">
      <c r="A15" s="2"/>
      <c r="B15" s="7"/>
      <c r="C15" s="13"/>
      <c r="D15" s="13"/>
      <c r="E15" s="13"/>
      <c r="F15" s="13"/>
      <c r="G15" s="13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13"/>
      <c r="IG15" s="13"/>
      <c r="IH15" s="13"/>
      <c r="II15" s="13"/>
      <c r="IJ15" s="23"/>
      <c r="IK15" s="13"/>
      <c r="IL15" s="13"/>
      <c r="IM15" s="13"/>
      <c r="IN15" s="13"/>
      <c r="IO15" s="13"/>
      <c r="IP15" s="66"/>
      <c r="IQ15" s="66"/>
      <c r="IR15" s="66"/>
      <c r="IS15" s="66"/>
      <c r="IT15" s="66"/>
      <c r="IU15" s="66"/>
      <c r="IV15" s="66"/>
      <c r="IW15" s="66"/>
      <c r="IX15" s="66"/>
      <c r="IY15" s="66"/>
      <c r="IZ15" s="66"/>
      <c r="JA15" s="66"/>
      <c r="JB15" s="66"/>
      <c r="JC15" s="66"/>
      <c r="JD15" s="66"/>
      <c r="JE15" s="66"/>
      <c r="JF15" s="66"/>
      <c r="JG15" s="66"/>
      <c r="JH15" s="66"/>
      <c r="JI15" s="66"/>
      <c r="JJ15" s="66"/>
      <c r="JK15" s="66"/>
      <c r="JL15" s="66"/>
      <c r="JM15" s="66"/>
      <c r="JN15" s="66"/>
      <c r="JO15" s="66"/>
      <c r="JP15" s="66"/>
      <c r="JQ15" s="66"/>
      <c r="JR15" s="66"/>
      <c r="JS15" s="66"/>
      <c r="JT15" s="66"/>
      <c r="JU15" s="66"/>
      <c r="JV15" s="66"/>
      <c r="JW15" s="66"/>
      <c r="JX15" s="66"/>
      <c r="JY15" s="66"/>
      <c r="JZ15" s="66"/>
      <c r="KA15" s="66"/>
      <c r="KB15" s="66"/>
      <c r="KC15" s="66"/>
      <c r="KD15" s="66"/>
      <c r="KE15" s="66"/>
      <c r="KF15" s="66"/>
      <c r="KG15" s="66"/>
      <c r="KH15" s="66"/>
      <c r="KI15" s="66"/>
      <c r="KJ15" s="66"/>
      <c r="KK15" s="66"/>
      <c r="KL15" s="66"/>
      <c r="KM15" s="66"/>
      <c r="KN15" s="66"/>
      <c r="KO15" s="66"/>
      <c r="KP15" s="66"/>
      <c r="KQ15" s="66"/>
      <c r="KR15" s="66"/>
      <c r="KS15" s="66"/>
      <c r="KT15" s="66"/>
      <c r="KU15" s="66"/>
      <c r="KV15" s="66"/>
      <c r="KW15" s="66"/>
      <c r="KX15" s="66"/>
      <c r="KY15" s="66"/>
      <c r="KZ15" s="66"/>
      <c r="LA15" s="66"/>
      <c r="LB15" s="66"/>
      <c r="LC15" s="66"/>
      <c r="LD15" s="66"/>
      <c r="LE15" s="66"/>
      <c r="LF15" s="66"/>
      <c r="LG15" s="66"/>
      <c r="LH15" s="66"/>
      <c r="LI15" s="66"/>
      <c r="LJ15" s="66"/>
      <c r="LK15" s="66"/>
      <c r="LL15" s="66"/>
      <c r="LM15" s="66"/>
      <c r="LN15" s="66"/>
      <c r="LO15" s="66"/>
      <c r="LP15" s="66"/>
      <c r="LQ15" s="66"/>
      <c r="LR15" s="66"/>
      <c r="LS15" s="66"/>
      <c r="LT15" s="66"/>
      <c r="LU15" s="66"/>
      <c r="LV15" s="66"/>
      <c r="LW15" s="66"/>
      <c r="LX15" s="66"/>
      <c r="LY15" s="66"/>
      <c r="LZ15" s="66"/>
      <c r="MA15" s="66"/>
      <c r="MB15" s="66"/>
      <c r="MC15" s="66"/>
      <c r="MD15" s="66"/>
      <c r="ME15" s="66"/>
      <c r="MF15" s="66"/>
      <c r="MG15" s="66"/>
      <c r="MH15" s="66"/>
      <c r="MI15" s="66"/>
      <c r="MJ15" s="66"/>
      <c r="MK15" s="66"/>
      <c r="ML15" s="66"/>
      <c r="MM15" s="66"/>
      <c r="MN15" s="66"/>
      <c r="MO15" s="66"/>
      <c r="MP15" s="66"/>
      <c r="MQ15" s="66"/>
      <c r="MR15" s="66"/>
      <c r="MS15" s="66"/>
      <c r="MT15" s="66"/>
      <c r="MU15" s="66"/>
      <c r="MV15" s="66"/>
      <c r="MW15" s="13"/>
      <c r="MX15" s="13"/>
      <c r="MY15" s="13"/>
      <c r="MZ15" s="13"/>
      <c r="NA15" s="13"/>
      <c r="NB15" s="23"/>
      <c r="NC15" s="2"/>
      <c r="ND15" s="77" t="s">
        <v>120</v>
      </c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9"/>
    </row>
    <row r="16" spans="1:382" ht="13.5" customHeight="1" x14ac:dyDescent="0.15">
      <c r="A16" s="2"/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4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4"/>
      <c r="NC16" s="2"/>
      <c r="ND16" s="77"/>
      <c r="NE16" s="78"/>
      <c r="NF16" s="78"/>
      <c r="NG16" s="78"/>
      <c r="NH16" s="78"/>
      <c r="NI16" s="78"/>
      <c r="NJ16" s="78"/>
      <c r="NK16" s="78"/>
      <c r="NL16" s="78"/>
      <c r="NM16" s="78"/>
      <c r="NN16" s="78"/>
      <c r="NO16" s="78"/>
      <c r="NP16" s="78"/>
      <c r="NQ16" s="78"/>
      <c r="NR16" s="79"/>
    </row>
    <row r="17" spans="1:382" ht="13.5" customHeight="1" x14ac:dyDescent="0.15">
      <c r="A17" s="2"/>
      <c r="B17" s="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2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4"/>
      <c r="NC17" s="2"/>
      <c r="ND17" s="77"/>
      <c r="NE17" s="78"/>
      <c r="NF17" s="78"/>
      <c r="NG17" s="78"/>
      <c r="NH17" s="78"/>
      <c r="NI17" s="78"/>
      <c r="NJ17" s="78"/>
      <c r="NK17" s="78"/>
      <c r="NL17" s="78"/>
      <c r="NM17" s="78"/>
      <c r="NN17" s="78"/>
      <c r="NO17" s="78"/>
      <c r="NP17" s="78"/>
      <c r="NQ17" s="78"/>
      <c r="NR17" s="79"/>
    </row>
    <row r="18" spans="1:382" ht="13.5" customHeight="1" x14ac:dyDescent="0.15">
      <c r="A18" s="2"/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2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4"/>
      <c r="NC18" s="2"/>
      <c r="ND18" s="77"/>
      <c r="NE18" s="78"/>
      <c r="NF18" s="78"/>
      <c r="NG18" s="78"/>
      <c r="NH18" s="78"/>
      <c r="NI18" s="78"/>
      <c r="NJ18" s="78"/>
      <c r="NK18" s="78"/>
      <c r="NL18" s="78"/>
      <c r="NM18" s="78"/>
      <c r="NN18" s="78"/>
      <c r="NO18" s="78"/>
      <c r="NP18" s="78"/>
      <c r="NQ18" s="78"/>
      <c r="NR18" s="79"/>
    </row>
    <row r="19" spans="1:382" ht="13.5" customHeight="1" x14ac:dyDescent="0.15">
      <c r="A19" s="2"/>
      <c r="B19" s="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4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4"/>
      <c r="NC19" s="2"/>
      <c r="ND19" s="77"/>
      <c r="NE19" s="78"/>
      <c r="NF19" s="78"/>
      <c r="NG19" s="78"/>
      <c r="NH19" s="78"/>
      <c r="NI19" s="78"/>
      <c r="NJ19" s="78"/>
      <c r="NK19" s="78"/>
      <c r="NL19" s="78"/>
      <c r="NM19" s="78"/>
      <c r="NN19" s="78"/>
      <c r="NO19" s="78"/>
      <c r="NP19" s="78"/>
      <c r="NQ19" s="78"/>
      <c r="NR19" s="79"/>
    </row>
    <row r="20" spans="1:382" ht="13.5" customHeight="1" x14ac:dyDescent="0.15">
      <c r="A20" s="2"/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4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4"/>
      <c r="NC20" s="2"/>
      <c r="ND20" s="77"/>
      <c r="NE20" s="78"/>
      <c r="NF20" s="78"/>
      <c r="NG20" s="78"/>
      <c r="NH20" s="78"/>
      <c r="NI20" s="78"/>
      <c r="NJ20" s="78"/>
      <c r="NK20" s="78"/>
      <c r="NL20" s="78"/>
      <c r="NM20" s="78"/>
      <c r="NN20" s="78"/>
      <c r="NO20" s="78"/>
      <c r="NP20" s="78"/>
      <c r="NQ20" s="78"/>
      <c r="NR20" s="79"/>
    </row>
    <row r="21" spans="1:382" ht="13.5" customHeight="1" x14ac:dyDescent="0.15">
      <c r="A21" s="2"/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4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4"/>
      <c r="NC21" s="2"/>
      <c r="ND21" s="77"/>
      <c r="NE21" s="78"/>
      <c r="NF21" s="78"/>
      <c r="NG21" s="78"/>
      <c r="NH21" s="78"/>
      <c r="NI21" s="78"/>
      <c r="NJ21" s="78"/>
      <c r="NK21" s="78"/>
      <c r="NL21" s="78"/>
      <c r="NM21" s="78"/>
      <c r="NN21" s="78"/>
      <c r="NO21" s="78"/>
      <c r="NP21" s="78"/>
      <c r="NQ21" s="78"/>
      <c r="NR21" s="79"/>
    </row>
    <row r="22" spans="1:382" ht="13.5" customHeight="1" x14ac:dyDescent="0.15">
      <c r="A22" s="2"/>
      <c r="B22" s="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4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4"/>
      <c r="NC22" s="2"/>
      <c r="ND22" s="77"/>
      <c r="NE22" s="78"/>
      <c r="NF22" s="78"/>
      <c r="NG22" s="78"/>
      <c r="NH22" s="78"/>
      <c r="NI22" s="78"/>
      <c r="NJ22" s="78"/>
      <c r="NK22" s="78"/>
      <c r="NL22" s="78"/>
      <c r="NM22" s="78"/>
      <c r="NN22" s="78"/>
      <c r="NO22" s="78"/>
      <c r="NP22" s="78"/>
      <c r="NQ22" s="78"/>
      <c r="NR22" s="79"/>
    </row>
    <row r="23" spans="1:382" ht="13.5" customHeight="1" x14ac:dyDescent="0.15">
      <c r="A23" s="2"/>
      <c r="B23" s="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4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4"/>
      <c r="NC23" s="2"/>
      <c r="ND23" s="77"/>
      <c r="NE23" s="78"/>
      <c r="NF23" s="78"/>
      <c r="NG23" s="78"/>
      <c r="NH23" s="78"/>
      <c r="NI23" s="78"/>
      <c r="NJ23" s="78"/>
      <c r="NK23" s="78"/>
      <c r="NL23" s="78"/>
      <c r="NM23" s="78"/>
      <c r="NN23" s="78"/>
      <c r="NO23" s="78"/>
      <c r="NP23" s="78"/>
      <c r="NQ23" s="78"/>
      <c r="NR23" s="79"/>
    </row>
    <row r="24" spans="1:382" ht="13.5" customHeight="1" x14ac:dyDescent="0.15">
      <c r="A24" s="2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4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4"/>
      <c r="NC24" s="2"/>
      <c r="ND24" s="77"/>
      <c r="NE24" s="78"/>
      <c r="NF24" s="78"/>
      <c r="NG24" s="78"/>
      <c r="NH24" s="78"/>
      <c r="NI24" s="78"/>
      <c r="NJ24" s="78"/>
      <c r="NK24" s="78"/>
      <c r="NL24" s="78"/>
      <c r="NM24" s="78"/>
      <c r="NN24" s="78"/>
      <c r="NO24" s="78"/>
      <c r="NP24" s="78"/>
      <c r="NQ24" s="78"/>
      <c r="NR24" s="79"/>
    </row>
    <row r="25" spans="1:382" ht="13.5" customHeight="1" x14ac:dyDescent="0.15">
      <c r="A25" s="2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4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4"/>
      <c r="NC25" s="2"/>
      <c r="ND25" s="77"/>
      <c r="NE25" s="78"/>
      <c r="NF25" s="78"/>
      <c r="NG25" s="78"/>
      <c r="NH25" s="78"/>
      <c r="NI25" s="78"/>
      <c r="NJ25" s="78"/>
      <c r="NK25" s="78"/>
      <c r="NL25" s="78"/>
      <c r="NM25" s="78"/>
      <c r="NN25" s="78"/>
      <c r="NO25" s="78"/>
      <c r="NP25" s="78"/>
      <c r="NQ25" s="78"/>
      <c r="NR25" s="79"/>
    </row>
    <row r="26" spans="1:382" ht="13.5" customHeight="1" x14ac:dyDescent="0.15">
      <c r="A26" s="2"/>
      <c r="B26" s="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4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4"/>
      <c r="NC26" s="2"/>
      <c r="ND26" s="77"/>
      <c r="NE26" s="78"/>
      <c r="NF26" s="78"/>
      <c r="NG26" s="78"/>
      <c r="NH26" s="78"/>
      <c r="NI26" s="78"/>
      <c r="NJ26" s="78"/>
      <c r="NK26" s="78"/>
      <c r="NL26" s="78"/>
      <c r="NM26" s="78"/>
      <c r="NN26" s="78"/>
      <c r="NO26" s="78"/>
      <c r="NP26" s="78"/>
      <c r="NQ26" s="78"/>
      <c r="NR26" s="79"/>
    </row>
    <row r="27" spans="1:382" ht="13.5" customHeight="1" x14ac:dyDescent="0.15">
      <c r="A27" s="2"/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4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4"/>
      <c r="NC27" s="2"/>
      <c r="ND27" s="77"/>
      <c r="NE27" s="78"/>
      <c r="NF27" s="78"/>
      <c r="NG27" s="78"/>
      <c r="NH27" s="78"/>
      <c r="NI27" s="78"/>
      <c r="NJ27" s="78"/>
      <c r="NK27" s="78"/>
      <c r="NL27" s="78"/>
      <c r="NM27" s="78"/>
      <c r="NN27" s="78"/>
      <c r="NO27" s="78"/>
      <c r="NP27" s="78"/>
      <c r="NQ27" s="78"/>
      <c r="NR27" s="79"/>
    </row>
    <row r="28" spans="1:382" ht="13.5" customHeight="1" x14ac:dyDescent="0.15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4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4"/>
      <c r="NC28" s="2"/>
      <c r="ND28" s="77"/>
      <c r="NE28" s="78"/>
      <c r="NF28" s="78"/>
      <c r="NG28" s="78"/>
      <c r="NH28" s="78"/>
      <c r="NI28" s="78"/>
      <c r="NJ28" s="78"/>
      <c r="NK28" s="78"/>
      <c r="NL28" s="78"/>
      <c r="NM28" s="78"/>
      <c r="NN28" s="78"/>
      <c r="NO28" s="78"/>
      <c r="NP28" s="78"/>
      <c r="NQ28" s="78"/>
      <c r="NR28" s="79"/>
    </row>
    <row r="29" spans="1:382" ht="13.5" customHeight="1" x14ac:dyDescent="0.15">
      <c r="A29" s="2"/>
      <c r="B29" s="8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4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4"/>
      <c r="NC29" s="2"/>
      <c r="ND29" s="77"/>
      <c r="NE29" s="78"/>
      <c r="NF29" s="78"/>
      <c r="NG29" s="78"/>
      <c r="NH29" s="78"/>
      <c r="NI29" s="78"/>
      <c r="NJ29" s="78"/>
      <c r="NK29" s="78"/>
      <c r="NL29" s="78"/>
      <c r="NM29" s="78"/>
      <c r="NN29" s="78"/>
      <c r="NO29" s="78"/>
      <c r="NP29" s="78"/>
      <c r="NQ29" s="78"/>
      <c r="NR29" s="79"/>
    </row>
    <row r="30" spans="1:382" ht="13.5" customHeight="1" x14ac:dyDescent="0.15">
      <c r="A30" s="2"/>
      <c r="B30" s="8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9"/>
      <c r="S30" s="19"/>
      <c r="T30" s="19"/>
      <c r="U30" s="98" t="str">
        <f>データ!$B$11</f>
        <v>H29</v>
      </c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 t="str">
        <f>データ!$C$11</f>
        <v>H30</v>
      </c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 t="str">
        <f>データ!$D$11</f>
        <v>R01</v>
      </c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 t="str">
        <f>データ!$E$11</f>
        <v>R02</v>
      </c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 t="str">
        <f>データ!$F$11</f>
        <v>R03</v>
      </c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2"/>
      <c r="EB30" s="2"/>
      <c r="EC30" s="2"/>
      <c r="ED30" s="2"/>
      <c r="EE30" s="2"/>
      <c r="EF30" s="2"/>
      <c r="EG30" s="2"/>
      <c r="EH30" s="2"/>
      <c r="EI30" s="19"/>
      <c r="EJ30" s="19"/>
      <c r="EK30" s="19"/>
      <c r="EL30" s="98" t="str">
        <f>データ!$B$11</f>
        <v>H29</v>
      </c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 t="str">
        <f>データ!$C$11</f>
        <v>H30</v>
      </c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 t="str">
        <f>データ!$D$11</f>
        <v>R01</v>
      </c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 t="str">
        <f>データ!$E$11</f>
        <v>R02</v>
      </c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  <c r="HJ30" s="98" t="str">
        <f>データ!$F$11</f>
        <v>R03</v>
      </c>
      <c r="HK30" s="98"/>
      <c r="HL30" s="98"/>
      <c r="HM30" s="98"/>
      <c r="HN30" s="98"/>
      <c r="HO30" s="98"/>
      <c r="HP30" s="98"/>
      <c r="HQ30" s="98"/>
      <c r="HR30" s="98"/>
      <c r="HS30" s="98"/>
      <c r="HT30" s="98"/>
      <c r="HU30" s="98"/>
      <c r="HV30" s="98"/>
      <c r="HW30" s="98"/>
      <c r="HX30" s="98"/>
      <c r="HY30" s="98"/>
      <c r="HZ30" s="98"/>
      <c r="IA30" s="98"/>
      <c r="IB30" s="98"/>
      <c r="IC30" s="19"/>
      <c r="ID30" s="19"/>
      <c r="IE30" s="19"/>
      <c r="IF30" s="19"/>
      <c r="IG30" s="19"/>
      <c r="IH30" s="19"/>
      <c r="II30" s="19"/>
      <c r="IJ30" s="25"/>
      <c r="IK30" s="19"/>
      <c r="IL30" s="19"/>
      <c r="IM30" s="19"/>
      <c r="IN30" s="19"/>
      <c r="IO30" s="19"/>
      <c r="IP30" s="19"/>
      <c r="IQ30" s="19"/>
      <c r="IR30" s="2"/>
      <c r="IS30" s="2"/>
      <c r="IT30" s="2"/>
      <c r="IU30" s="2"/>
      <c r="IV30" s="2"/>
      <c r="IW30" s="2"/>
      <c r="IX30" s="2"/>
      <c r="IY30" s="2"/>
      <c r="IZ30" s="19"/>
      <c r="JA30" s="19"/>
      <c r="JB30" s="19"/>
      <c r="JC30" s="98" t="str">
        <f>データ!$B$11</f>
        <v>H29</v>
      </c>
      <c r="JD30" s="98"/>
      <c r="JE30" s="98"/>
      <c r="JF30" s="98"/>
      <c r="JG30" s="98"/>
      <c r="JH30" s="98"/>
      <c r="JI30" s="98"/>
      <c r="JJ30" s="98"/>
      <c r="JK30" s="98"/>
      <c r="JL30" s="98"/>
      <c r="JM30" s="98"/>
      <c r="JN30" s="98"/>
      <c r="JO30" s="98"/>
      <c r="JP30" s="98"/>
      <c r="JQ30" s="98"/>
      <c r="JR30" s="98"/>
      <c r="JS30" s="98"/>
      <c r="JT30" s="98"/>
      <c r="JU30" s="98"/>
      <c r="JV30" s="98" t="str">
        <f>データ!$C$11</f>
        <v>H30</v>
      </c>
      <c r="JW30" s="98"/>
      <c r="JX30" s="98"/>
      <c r="JY30" s="98"/>
      <c r="JZ30" s="98"/>
      <c r="KA30" s="98"/>
      <c r="KB30" s="98"/>
      <c r="KC30" s="98"/>
      <c r="KD30" s="98"/>
      <c r="KE30" s="98"/>
      <c r="KF30" s="98"/>
      <c r="KG30" s="98"/>
      <c r="KH30" s="98"/>
      <c r="KI30" s="98"/>
      <c r="KJ30" s="98"/>
      <c r="KK30" s="98"/>
      <c r="KL30" s="98"/>
      <c r="KM30" s="98"/>
      <c r="KN30" s="98"/>
      <c r="KO30" s="98" t="str">
        <f>データ!$D$11</f>
        <v>R01</v>
      </c>
      <c r="KP30" s="98"/>
      <c r="KQ30" s="98"/>
      <c r="KR30" s="98"/>
      <c r="KS30" s="98"/>
      <c r="KT30" s="98"/>
      <c r="KU30" s="98"/>
      <c r="KV30" s="98"/>
      <c r="KW30" s="98"/>
      <c r="KX30" s="98"/>
      <c r="KY30" s="98"/>
      <c r="KZ30" s="98"/>
      <c r="LA30" s="98"/>
      <c r="LB30" s="98"/>
      <c r="LC30" s="98"/>
      <c r="LD30" s="98"/>
      <c r="LE30" s="98"/>
      <c r="LF30" s="98"/>
      <c r="LG30" s="98"/>
      <c r="LH30" s="98" t="str">
        <f>データ!$E$11</f>
        <v>R02</v>
      </c>
      <c r="LI30" s="98"/>
      <c r="LJ30" s="98"/>
      <c r="LK30" s="98"/>
      <c r="LL30" s="98"/>
      <c r="LM30" s="98"/>
      <c r="LN30" s="98"/>
      <c r="LO30" s="98"/>
      <c r="LP30" s="98"/>
      <c r="LQ30" s="98"/>
      <c r="LR30" s="98"/>
      <c r="LS30" s="98"/>
      <c r="LT30" s="98"/>
      <c r="LU30" s="98"/>
      <c r="LV30" s="98"/>
      <c r="LW30" s="98"/>
      <c r="LX30" s="98"/>
      <c r="LY30" s="98"/>
      <c r="LZ30" s="98"/>
      <c r="MA30" s="98" t="str">
        <f>データ!$F$11</f>
        <v>R03</v>
      </c>
      <c r="MB30" s="98"/>
      <c r="MC30" s="98"/>
      <c r="MD30" s="98"/>
      <c r="ME30" s="98"/>
      <c r="MF30" s="98"/>
      <c r="MG30" s="98"/>
      <c r="MH30" s="98"/>
      <c r="MI30" s="98"/>
      <c r="MJ30" s="98"/>
      <c r="MK30" s="98"/>
      <c r="ML30" s="98"/>
      <c r="MM30" s="98"/>
      <c r="MN30" s="98"/>
      <c r="MO30" s="98"/>
      <c r="MP30" s="98"/>
      <c r="MQ30" s="98"/>
      <c r="MR30" s="98"/>
      <c r="MS30" s="98"/>
      <c r="MT30" s="2"/>
      <c r="MU30" s="2"/>
      <c r="MV30" s="2"/>
      <c r="MW30" s="2"/>
      <c r="MX30" s="2"/>
      <c r="MY30" s="2"/>
      <c r="MZ30" s="2"/>
      <c r="NA30" s="2"/>
      <c r="NB30" s="4"/>
      <c r="NC30" s="2"/>
      <c r="ND30" s="77"/>
      <c r="NE30" s="78"/>
      <c r="NF30" s="78"/>
      <c r="NG30" s="78"/>
      <c r="NH30" s="78"/>
      <c r="NI30" s="78"/>
      <c r="NJ30" s="78"/>
      <c r="NK30" s="78"/>
      <c r="NL30" s="78"/>
      <c r="NM30" s="78"/>
      <c r="NN30" s="78"/>
      <c r="NO30" s="78"/>
      <c r="NP30" s="78"/>
      <c r="NQ30" s="78"/>
      <c r="NR30" s="79"/>
    </row>
    <row r="31" spans="1:382" ht="13.5" customHeight="1" x14ac:dyDescent="0.15">
      <c r="A31" s="2"/>
      <c r="B31" s="8"/>
      <c r="C31" s="2"/>
      <c r="D31" s="2"/>
      <c r="E31" s="2"/>
      <c r="F31" s="2"/>
      <c r="I31" s="17"/>
      <c r="J31" s="94" t="s">
        <v>10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3">
        <f>データ!Y7</f>
        <v>164.8</v>
      </c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>
        <f>データ!Z7</f>
        <v>180</v>
      </c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>
        <f>データ!AA7</f>
        <v>173.3</v>
      </c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>
        <f>データ!AB7</f>
        <v>149.30000000000001</v>
      </c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>
        <f>データ!AC7</f>
        <v>183.6</v>
      </c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94" t="s">
        <v>10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3">
        <f>データ!AJ7</f>
        <v>0</v>
      </c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>
        <f>データ!AK7</f>
        <v>0</v>
      </c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>
        <f>データ!AL7</f>
        <v>0</v>
      </c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>
        <f>データ!AM7</f>
        <v>0</v>
      </c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>
        <f>データ!AN7</f>
        <v>0</v>
      </c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21"/>
      <c r="ID31" s="21"/>
      <c r="IE31" s="21"/>
      <c r="IF31" s="21"/>
      <c r="IG31" s="21"/>
      <c r="IH31" s="21"/>
      <c r="II31" s="21"/>
      <c r="IJ31" s="26"/>
      <c r="IK31" s="21"/>
      <c r="IL31" s="21"/>
      <c r="IM31" s="21"/>
      <c r="IN31" s="21"/>
      <c r="IO31" s="21"/>
      <c r="IP31" s="21"/>
      <c r="IQ31" s="21"/>
      <c r="IR31" s="94" t="s">
        <v>10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83">
        <f>データ!DK7</f>
        <v>211.8</v>
      </c>
      <c r="JD31" s="84"/>
      <c r="JE31" s="84"/>
      <c r="JF31" s="84"/>
      <c r="JG31" s="84"/>
      <c r="JH31" s="84"/>
      <c r="JI31" s="84"/>
      <c r="JJ31" s="84"/>
      <c r="JK31" s="84"/>
      <c r="JL31" s="84"/>
      <c r="JM31" s="84"/>
      <c r="JN31" s="84"/>
      <c r="JO31" s="84"/>
      <c r="JP31" s="84"/>
      <c r="JQ31" s="84"/>
      <c r="JR31" s="84"/>
      <c r="JS31" s="84"/>
      <c r="JT31" s="84"/>
      <c r="JU31" s="85"/>
      <c r="JV31" s="83">
        <f>データ!DL7</f>
        <v>223.5</v>
      </c>
      <c r="JW31" s="84"/>
      <c r="JX31" s="84"/>
      <c r="JY31" s="84"/>
      <c r="JZ31" s="84"/>
      <c r="KA31" s="84"/>
      <c r="KB31" s="84"/>
      <c r="KC31" s="84"/>
      <c r="KD31" s="84"/>
      <c r="KE31" s="84"/>
      <c r="KF31" s="84"/>
      <c r="KG31" s="84"/>
      <c r="KH31" s="84"/>
      <c r="KI31" s="84"/>
      <c r="KJ31" s="84"/>
      <c r="KK31" s="84"/>
      <c r="KL31" s="84"/>
      <c r="KM31" s="84"/>
      <c r="KN31" s="85"/>
      <c r="KO31" s="83">
        <f>データ!DM7</f>
        <v>217.6</v>
      </c>
      <c r="KP31" s="84"/>
      <c r="KQ31" s="84"/>
      <c r="KR31" s="84"/>
      <c r="KS31" s="84"/>
      <c r="KT31" s="84"/>
      <c r="KU31" s="84"/>
      <c r="KV31" s="84"/>
      <c r="KW31" s="84"/>
      <c r="KX31" s="84"/>
      <c r="KY31" s="84"/>
      <c r="KZ31" s="84"/>
      <c r="LA31" s="84"/>
      <c r="LB31" s="84"/>
      <c r="LC31" s="84"/>
      <c r="LD31" s="84"/>
      <c r="LE31" s="84"/>
      <c r="LF31" s="84"/>
      <c r="LG31" s="85"/>
      <c r="LH31" s="83">
        <f>データ!DN7</f>
        <v>117.6</v>
      </c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4"/>
      <c r="LT31" s="84"/>
      <c r="LU31" s="84"/>
      <c r="LV31" s="84"/>
      <c r="LW31" s="84"/>
      <c r="LX31" s="84"/>
      <c r="LY31" s="84"/>
      <c r="LZ31" s="85"/>
      <c r="MA31" s="83">
        <f>データ!DO7</f>
        <v>135.30000000000001</v>
      </c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4"/>
      <c r="MN31" s="84"/>
      <c r="MO31" s="84"/>
      <c r="MP31" s="84"/>
      <c r="MQ31" s="84"/>
      <c r="MR31" s="84"/>
      <c r="MS31" s="85"/>
      <c r="MT31" s="2"/>
      <c r="MU31" s="2"/>
      <c r="MV31" s="2"/>
      <c r="MW31" s="2"/>
      <c r="MX31" s="2"/>
      <c r="MY31" s="2"/>
      <c r="MZ31" s="2"/>
      <c r="NA31" s="2"/>
      <c r="NB31" s="4"/>
      <c r="NC31" s="2"/>
      <c r="ND31" s="87" t="s">
        <v>52</v>
      </c>
      <c r="NE31" s="88"/>
      <c r="NF31" s="88"/>
      <c r="NG31" s="88"/>
      <c r="NH31" s="88"/>
      <c r="NI31" s="88"/>
      <c r="NJ31" s="88"/>
      <c r="NK31" s="88"/>
      <c r="NL31" s="88"/>
      <c r="NM31" s="88"/>
      <c r="NN31" s="88"/>
      <c r="NO31" s="88"/>
      <c r="NP31" s="88"/>
      <c r="NQ31" s="88"/>
      <c r="NR31" s="89"/>
    </row>
    <row r="32" spans="1:382" ht="13.5" customHeight="1" x14ac:dyDescent="0.15">
      <c r="A32" s="2"/>
      <c r="B32" s="8"/>
      <c r="C32" s="2"/>
      <c r="D32" s="2"/>
      <c r="E32" s="2"/>
      <c r="F32" s="2"/>
      <c r="G32" s="2"/>
      <c r="H32" s="2"/>
      <c r="I32" s="17"/>
      <c r="J32" s="94" t="s">
        <v>54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3">
        <f>データ!AD7</f>
        <v>471.5</v>
      </c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>
        <f>データ!AE7</f>
        <v>384.2</v>
      </c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>
        <f>データ!AF7</f>
        <v>754.2</v>
      </c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>
        <f>データ!AG7</f>
        <v>383.4</v>
      </c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>
        <f>データ!AH7</f>
        <v>338.4</v>
      </c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94" t="s">
        <v>54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3">
        <f>データ!AO7</f>
        <v>6</v>
      </c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>
        <f>データ!AP7</f>
        <v>3.8</v>
      </c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>
        <f>データ!AQ7</f>
        <v>2</v>
      </c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>
        <f>データ!AR7</f>
        <v>10.199999999999999</v>
      </c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>
        <f>データ!AS7</f>
        <v>5.0999999999999996</v>
      </c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21"/>
      <c r="ID32" s="21"/>
      <c r="IE32" s="21"/>
      <c r="IF32" s="21"/>
      <c r="IG32" s="21"/>
      <c r="IH32" s="21"/>
      <c r="II32" s="21"/>
      <c r="IJ32" s="26"/>
      <c r="IK32" s="21"/>
      <c r="IL32" s="21"/>
      <c r="IM32" s="21"/>
      <c r="IN32" s="21"/>
      <c r="IO32" s="21"/>
      <c r="IP32" s="21"/>
      <c r="IQ32" s="21"/>
      <c r="IR32" s="94" t="s">
        <v>54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83">
        <f>データ!DP7</f>
        <v>274.8</v>
      </c>
      <c r="JD32" s="84"/>
      <c r="JE32" s="84"/>
      <c r="JF32" s="84"/>
      <c r="JG32" s="84"/>
      <c r="JH32" s="84"/>
      <c r="JI32" s="84"/>
      <c r="JJ32" s="84"/>
      <c r="JK32" s="84"/>
      <c r="JL32" s="84"/>
      <c r="JM32" s="84"/>
      <c r="JN32" s="84"/>
      <c r="JO32" s="84"/>
      <c r="JP32" s="84"/>
      <c r="JQ32" s="84"/>
      <c r="JR32" s="84"/>
      <c r="JS32" s="84"/>
      <c r="JT32" s="84"/>
      <c r="JU32" s="85"/>
      <c r="JV32" s="83">
        <f>データ!DQ7</f>
        <v>279.89999999999998</v>
      </c>
      <c r="JW32" s="84"/>
      <c r="JX32" s="84"/>
      <c r="JY32" s="84"/>
      <c r="JZ32" s="84"/>
      <c r="KA32" s="84"/>
      <c r="KB32" s="84"/>
      <c r="KC32" s="84"/>
      <c r="KD32" s="84"/>
      <c r="KE32" s="84"/>
      <c r="KF32" s="84"/>
      <c r="KG32" s="84"/>
      <c r="KH32" s="84"/>
      <c r="KI32" s="84"/>
      <c r="KJ32" s="84"/>
      <c r="KK32" s="84"/>
      <c r="KL32" s="84"/>
      <c r="KM32" s="84"/>
      <c r="KN32" s="85"/>
      <c r="KO32" s="83">
        <f>データ!DR7</f>
        <v>295.5</v>
      </c>
      <c r="KP32" s="84"/>
      <c r="KQ32" s="84"/>
      <c r="KR32" s="84"/>
      <c r="KS32" s="84"/>
      <c r="KT32" s="84"/>
      <c r="KU32" s="84"/>
      <c r="KV32" s="84"/>
      <c r="KW32" s="84"/>
      <c r="KX32" s="84"/>
      <c r="KY32" s="84"/>
      <c r="KZ32" s="84"/>
      <c r="LA32" s="84"/>
      <c r="LB32" s="84"/>
      <c r="LC32" s="84"/>
      <c r="LD32" s="84"/>
      <c r="LE32" s="84"/>
      <c r="LF32" s="84"/>
      <c r="LG32" s="85"/>
      <c r="LH32" s="83">
        <f>データ!DS7</f>
        <v>224.4</v>
      </c>
      <c r="LI32" s="84"/>
      <c r="LJ32" s="84"/>
      <c r="LK32" s="84"/>
      <c r="LL32" s="84"/>
      <c r="LM32" s="84"/>
      <c r="LN32" s="84"/>
      <c r="LO32" s="84"/>
      <c r="LP32" s="84"/>
      <c r="LQ32" s="84"/>
      <c r="LR32" s="84"/>
      <c r="LS32" s="84"/>
      <c r="LT32" s="84"/>
      <c r="LU32" s="84"/>
      <c r="LV32" s="84"/>
      <c r="LW32" s="84"/>
      <c r="LX32" s="84"/>
      <c r="LY32" s="84"/>
      <c r="LZ32" s="85"/>
      <c r="MA32" s="83">
        <f>データ!DT7</f>
        <v>251.9</v>
      </c>
      <c r="MB32" s="84"/>
      <c r="MC32" s="84"/>
      <c r="MD32" s="84"/>
      <c r="ME32" s="84"/>
      <c r="MF32" s="84"/>
      <c r="MG32" s="84"/>
      <c r="MH32" s="84"/>
      <c r="MI32" s="84"/>
      <c r="MJ32" s="84"/>
      <c r="MK32" s="84"/>
      <c r="ML32" s="84"/>
      <c r="MM32" s="84"/>
      <c r="MN32" s="84"/>
      <c r="MO32" s="84"/>
      <c r="MP32" s="84"/>
      <c r="MQ32" s="84"/>
      <c r="MR32" s="84"/>
      <c r="MS32" s="85"/>
      <c r="MT32" s="2"/>
      <c r="MU32" s="2"/>
      <c r="MV32" s="2"/>
      <c r="MW32" s="2"/>
      <c r="MX32" s="2"/>
      <c r="MY32" s="2"/>
      <c r="MZ32" s="2"/>
      <c r="NA32" s="2"/>
      <c r="NB32" s="4"/>
      <c r="NC32" s="2"/>
      <c r="ND32" s="77" t="s">
        <v>119</v>
      </c>
      <c r="NE32" s="78"/>
      <c r="NF32" s="78"/>
      <c r="NG32" s="78"/>
      <c r="NH32" s="78"/>
      <c r="NI32" s="78"/>
      <c r="NJ32" s="78"/>
      <c r="NK32" s="78"/>
      <c r="NL32" s="78"/>
      <c r="NM32" s="78"/>
      <c r="NN32" s="78"/>
      <c r="NO32" s="78"/>
      <c r="NP32" s="78"/>
      <c r="NQ32" s="78"/>
      <c r="NR32" s="79"/>
    </row>
    <row r="33" spans="1:382" ht="13.5" customHeight="1" x14ac:dyDescent="0.15">
      <c r="A33" s="2"/>
      <c r="B33" s="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4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4"/>
      <c r="NC33" s="2"/>
      <c r="ND33" s="77"/>
      <c r="NE33" s="78"/>
      <c r="NF33" s="78"/>
      <c r="NG33" s="78"/>
      <c r="NH33" s="78"/>
      <c r="NI33" s="78"/>
      <c r="NJ33" s="78"/>
      <c r="NK33" s="78"/>
      <c r="NL33" s="78"/>
      <c r="NM33" s="78"/>
      <c r="NN33" s="78"/>
      <c r="NO33" s="78"/>
      <c r="NP33" s="78"/>
      <c r="NQ33" s="78"/>
      <c r="NR33" s="79"/>
    </row>
    <row r="34" spans="1:382" ht="13.5" customHeight="1" x14ac:dyDescent="0.15">
      <c r="A34" s="2"/>
      <c r="B34" s="8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24"/>
      <c r="IK34" s="27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24"/>
      <c r="NC34" s="2"/>
      <c r="ND34" s="77"/>
      <c r="NE34" s="78"/>
      <c r="NF34" s="78"/>
      <c r="NG34" s="78"/>
      <c r="NH34" s="78"/>
      <c r="NI34" s="78"/>
      <c r="NJ34" s="78"/>
      <c r="NK34" s="78"/>
      <c r="NL34" s="78"/>
      <c r="NM34" s="78"/>
      <c r="NN34" s="78"/>
      <c r="NO34" s="78"/>
      <c r="NP34" s="78"/>
      <c r="NQ34" s="78"/>
      <c r="NR34" s="79"/>
    </row>
    <row r="35" spans="1:382" ht="13.5" customHeight="1" x14ac:dyDescent="0.15">
      <c r="A35" s="2"/>
      <c r="B35" s="8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24"/>
      <c r="IK35" s="28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29"/>
      <c r="KI35" s="29"/>
      <c r="KJ35" s="29"/>
      <c r="KK35" s="29"/>
      <c r="KL35" s="29"/>
      <c r="KM35" s="29"/>
      <c r="KN35" s="29"/>
      <c r="KO35" s="29"/>
      <c r="KP35" s="29"/>
      <c r="KQ35" s="29"/>
      <c r="KR35" s="29"/>
      <c r="KS35" s="29"/>
      <c r="KT35" s="29"/>
      <c r="KU35" s="29"/>
      <c r="KV35" s="29"/>
      <c r="KW35" s="29"/>
      <c r="KX35" s="29"/>
      <c r="KY35" s="29"/>
      <c r="KZ35" s="29"/>
      <c r="LA35" s="29"/>
      <c r="LB35" s="29"/>
      <c r="LC35" s="29"/>
      <c r="LD35" s="29"/>
      <c r="LE35" s="29"/>
      <c r="LF35" s="29"/>
      <c r="LG35" s="29"/>
      <c r="LH35" s="29"/>
      <c r="LI35" s="29"/>
      <c r="LJ35" s="29"/>
      <c r="LK35" s="29"/>
      <c r="LL35" s="29"/>
      <c r="LM35" s="29"/>
      <c r="LN35" s="29"/>
      <c r="LO35" s="29"/>
      <c r="LP35" s="29"/>
      <c r="LQ35" s="29"/>
      <c r="LR35" s="29"/>
      <c r="LS35" s="29"/>
      <c r="LT35" s="29"/>
      <c r="LU35" s="29"/>
      <c r="LV35" s="29"/>
      <c r="LW35" s="29"/>
      <c r="LX35" s="29"/>
      <c r="LY35" s="29"/>
      <c r="LZ35" s="29"/>
      <c r="MA35" s="29"/>
      <c r="MB35" s="29"/>
      <c r="MC35" s="29"/>
      <c r="MD35" s="29"/>
      <c r="ME35" s="29"/>
      <c r="MF35" s="29"/>
      <c r="MG35" s="29"/>
      <c r="MH35" s="29"/>
      <c r="MI35" s="29"/>
      <c r="MJ35" s="29"/>
      <c r="MK35" s="29"/>
      <c r="ML35" s="29"/>
      <c r="MM35" s="29"/>
      <c r="MN35" s="29"/>
      <c r="MO35" s="29"/>
      <c r="MP35" s="29"/>
      <c r="MQ35" s="29"/>
      <c r="MR35" s="29"/>
      <c r="MS35" s="29"/>
      <c r="MT35" s="29"/>
      <c r="MU35" s="29"/>
      <c r="MV35" s="29"/>
      <c r="MW35" s="29"/>
      <c r="MX35" s="29"/>
      <c r="MY35" s="29"/>
      <c r="MZ35" s="29"/>
      <c r="NA35" s="29"/>
      <c r="NB35" s="31"/>
      <c r="NC35" s="2"/>
      <c r="ND35" s="77"/>
      <c r="NE35" s="78"/>
      <c r="NF35" s="78"/>
      <c r="NG35" s="78"/>
      <c r="NH35" s="78"/>
      <c r="NI35" s="78"/>
      <c r="NJ35" s="78"/>
      <c r="NK35" s="78"/>
      <c r="NL35" s="78"/>
      <c r="NM35" s="78"/>
      <c r="NN35" s="78"/>
      <c r="NO35" s="78"/>
      <c r="NP35" s="78"/>
      <c r="NQ35" s="78"/>
      <c r="NR35" s="79"/>
    </row>
    <row r="36" spans="1:382" ht="13.5" customHeight="1" x14ac:dyDescent="0.15">
      <c r="A36" s="2"/>
      <c r="B36" s="8"/>
      <c r="C36" s="13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2"/>
      <c r="GM36" s="2"/>
      <c r="GN36" s="13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6"/>
      <c r="LZ36" s="2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4"/>
      <c r="NC36" s="2"/>
      <c r="ND36" s="77"/>
      <c r="NE36" s="78"/>
      <c r="NF36" s="78"/>
      <c r="NG36" s="78"/>
      <c r="NH36" s="78"/>
      <c r="NI36" s="78"/>
      <c r="NJ36" s="78"/>
      <c r="NK36" s="78"/>
      <c r="NL36" s="78"/>
      <c r="NM36" s="78"/>
      <c r="NN36" s="78"/>
      <c r="NO36" s="78"/>
      <c r="NP36" s="78"/>
      <c r="NQ36" s="78"/>
      <c r="NR36" s="79"/>
    </row>
    <row r="37" spans="1:382" ht="13.5" customHeight="1" x14ac:dyDescent="0.15">
      <c r="A37" s="2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4"/>
      <c r="NC37" s="2"/>
      <c r="ND37" s="77"/>
      <c r="NE37" s="78"/>
      <c r="NF37" s="78"/>
      <c r="NG37" s="78"/>
      <c r="NH37" s="78"/>
      <c r="NI37" s="78"/>
      <c r="NJ37" s="78"/>
      <c r="NK37" s="78"/>
      <c r="NL37" s="78"/>
      <c r="NM37" s="78"/>
      <c r="NN37" s="78"/>
      <c r="NO37" s="78"/>
      <c r="NP37" s="78"/>
      <c r="NQ37" s="78"/>
      <c r="NR37" s="79"/>
    </row>
    <row r="38" spans="1:382" ht="13.5" customHeight="1" x14ac:dyDescent="0.15">
      <c r="A38" s="2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4"/>
      <c r="NC38" s="2"/>
      <c r="ND38" s="77"/>
      <c r="NE38" s="78"/>
      <c r="NF38" s="78"/>
      <c r="NG38" s="78"/>
      <c r="NH38" s="78"/>
      <c r="NI38" s="78"/>
      <c r="NJ38" s="78"/>
      <c r="NK38" s="78"/>
      <c r="NL38" s="78"/>
      <c r="NM38" s="78"/>
      <c r="NN38" s="78"/>
      <c r="NO38" s="78"/>
      <c r="NP38" s="78"/>
      <c r="NQ38" s="78"/>
      <c r="NR38" s="79"/>
    </row>
    <row r="39" spans="1:382" ht="13.5" customHeight="1" x14ac:dyDescent="0.15">
      <c r="A39" s="2"/>
      <c r="B39" s="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4"/>
      <c r="NC39" s="2"/>
      <c r="ND39" s="77"/>
      <c r="NE39" s="78"/>
      <c r="NF39" s="78"/>
      <c r="NG39" s="78"/>
      <c r="NH39" s="78"/>
      <c r="NI39" s="78"/>
      <c r="NJ39" s="78"/>
      <c r="NK39" s="78"/>
      <c r="NL39" s="78"/>
      <c r="NM39" s="78"/>
      <c r="NN39" s="78"/>
      <c r="NO39" s="78"/>
      <c r="NP39" s="78"/>
      <c r="NQ39" s="78"/>
      <c r="NR39" s="79"/>
    </row>
    <row r="40" spans="1:382" ht="13.5" customHeight="1" x14ac:dyDescent="0.15">
      <c r="A40" s="2"/>
      <c r="B40" s="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4"/>
      <c r="NC40" s="2"/>
      <c r="ND40" s="77"/>
      <c r="NE40" s="78"/>
      <c r="NF40" s="78"/>
      <c r="NG40" s="78"/>
      <c r="NH40" s="78"/>
      <c r="NI40" s="78"/>
      <c r="NJ40" s="78"/>
      <c r="NK40" s="78"/>
      <c r="NL40" s="78"/>
      <c r="NM40" s="78"/>
      <c r="NN40" s="78"/>
      <c r="NO40" s="78"/>
      <c r="NP40" s="78"/>
      <c r="NQ40" s="78"/>
      <c r="NR40" s="79"/>
    </row>
    <row r="41" spans="1:382" ht="13.5" customHeight="1" x14ac:dyDescent="0.15">
      <c r="A41" s="2"/>
      <c r="B41" s="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4"/>
      <c r="NC41" s="2"/>
      <c r="ND41" s="77"/>
      <c r="NE41" s="78"/>
      <c r="NF41" s="78"/>
      <c r="NG41" s="78"/>
      <c r="NH41" s="78"/>
      <c r="NI41" s="78"/>
      <c r="NJ41" s="78"/>
      <c r="NK41" s="78"/>
      <c r="NL41" s="78"/>
      <c r="NM41" s="78"/>
      <c r="NN41" s="78"/>
      <c r="NO41" s="78"/>
      <c r="NP41" s="78"/>
      <c r="NQ41" s="78"/>
      <c r="NR41" s="79"/>
    </row>
    <row r="42" spans="1:382" ht="13.5" customHeight="1" x14ac:dyDescent="0.15">
      <c r="A42" s="2"/>
      <c r="B42" s="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4"/>
      <c r="NC42" s="2"/>
      <c r="ND42" s="77"/>
      <c r="NE42" s="78"/>
      <c r="NF42" s="78"/>
      <c r="NG42" s="78"/>
      <c r="NH42" s="78"/>
      <c r="NI42" s="78"/>
      <c r="NJ42" s="78"/>
      <c r="NK42" s="78"/>
      <c r="NL42" s="78"/>
      <c r="NM42" s="78"/>
      <c r="NN42" s="78"/>
      <c r="NO42" s="78"/>
      <c r="NP42" s="78"/>
      <c r="NQ42" s="78"/>
      <c r="NR42" s="79"/>
    </row>
    <row r="43" spans="1:382" ht="13.5" customHeight="1" x14ac:dyDescent="0.15">
      <c r="A43" s="2"/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4"/>
      <c r="NC43" s="2"/>
      <c r="ND43" s="77"/>
      <c r="NE43" s="78"/>
      <c r="NF43" s="78"/>
      <c r="NG43" s="78"/>
      <c r="NH43" s="78"/>
      <c r="NI43" s="78"/>
      <c r="NJ43" s="78"/>
      <c r="NK43" s="78"/>
      <c r="NL43" s="78"/>
      <c r="NM43" s="78"/>
      <c r="NN43" s="78"/>
      <c r="NO43" s="78"/>
      <c r="NP43" s="78"/>
      <c r="NQ43" s="78"/>
      <c r="NR43" s="79"/>
    </row>
    <row r="44" spans="1:382" ht="13.5" customHeight="1" x14ac:dyDescent="0.15">
      <c r="A44" s="2"/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4"/>
      <c r="NC44" s="2"/>
      <c r="ND44" s="77"/>
      <c r="NE44" s="78"/>
      <c r="NF44" s="78"/>
      <c r="NG44" s="78"/>
      <c r="NH44" s="78"/>
      <c r="NI44" s="78"/>
      <c r="NJ44" s="78"/>
      <c r="NK44" s="78"/>
      <c r="NL44" s="78"/>
      <c r="NM44" s="78"/>
      <c r="NN44" s="78"/>
      <c r="NO44" s="78"/>
      <c r="NP44" s="78"/>
      <c r="NQ44" s="78"/>
      <c r="NR44" s="79"/>
    </row>
    <row r="45" spans="1:382" ht="13.5" customHeight="1" x14ac:dyDescent="0.15">
      <c r="A45" s="2"/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4"/>
      <c r="NC45" s="2"/>
      <c r="ND45" s="77"/>
      <c r="NE45" s="78"/>
      <c r="NF45" s="78"/>
      <c r="NG45" s="78"/>
      <c r="NH45" s="78"/>
      <c r="NI45" s="78"/>
      <c r="NJ45" s="78"/>
      <c r="NK45" s="78"/>
      <c r="NL45" s="78"/>
      <c r="NM45" s="78"/>
      <c r="NN45" s="78"/>
      <c r="NO45" s="78"/>
      <c r="NP45" s="78"/>
      <c r="NQ45" s="78"/>
      <c r="NR45" s="79"/>
    </row>
    <row r="46" spans="1:382" ht="13.5" customHeight="1" x14ac:dyDescent="0.15">
      <c r="A46" s="2"/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4"/>
      <c r="NC46" s="2"/>
      <c r="ND46" s="77"/>
      <c r="NE46" s="78"/>
      <c r="NF46" s="78"/>
      <c r="NG46" s="78"/>
      <c r="NH46" s="78"/>
      <c r="NI46" s="78"/>
      <c r="NJ46" s="78"/>
      <c r="NK46" s="78"/>
      <c r="NL46" s="78"/>
      <c r="NM46" s="78"/>
      <c r="NN46" s="78"/>
      <c r="NO46" s="78"/>
      <c r="NP46" s="78"/>
      <c r="NQ46" s="78"/>
      <c r="NR46" s="79"/>
    </row>
    <row r="47" spans="1:382" ht="13.5" customHeight="1" x14ac:dyDescent="0.15">
      <c r="A47" s="2"/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4"/>
      <c r="NC47" s="2"/>
      <c r="ND47" s="77"/>
      <c r="NE47" s="78"/>
      <c r="NF47" s="78"/>
      <c r="NG47" s="78"/>
      <c r="NH47" s="78"/>
      <c r="NI47" s="78"/>
      <c r="NJ47" s="78"/>
      <c r="NK47" s="78"/>
      <c r="NL47" s="78"/>
      <c r="NM47" s="78"/>
      <c r="NN47" s="78"/>
      <c r="NO47" s="78"/>
      <c r="NP47" s="78"/>
      <c r="NQ47" s="78"/>
      <c r="NR47" s="79"/>
    </row>
    <row r="48" spans="1:382" ht="13.5" customHeight="1" x14ac:dyDescent="0.15">
      <c r="A48" s="2"/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4"/>
      <c r="NC48" s="2"/>
      <c r="ND48" s="87" t="s">
        <v>55</v>
      </c>
      <c r="NE48" s="88"/>
      <c r="NF48" s="88"/>
      <c r="NG48" s="88"/>
      <c r="NH48" s="88"/>
      <c r="NI48" s="88"/>
      <c r="NJ48" s="88"/>
      <c r="NK48" s="88"/>
      <c r="NL48" s="88"/>
      <c r="NM48" s="88"/>
      <c r="NN48" s="88"/>
      <c r="NO48" s="88"/>
      <c r="NP48" s="88"/>
      <c r="NQ48" s="88"/>
      <c r="NR48" s="89"/>
    </row>
    <row r="49" spans="1:382" ht="13.5" customHeight="1" x14ac:dyDescent="0.15">
      <c r="A49" s="2"/>
      <c r="B49" s="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4"/>
      <c r="NC49" s="2"/>
      <c r="ND49" s="77" t="s">
        <v>82</v>
      </c>
      <c r="NE49" s="78"/>
      <c r="NF49" s="78"/>
      <c r="NG49" s="78"/>
      <c r="NH49" s="78"/>
      <c r="NI49" s="78"/>
      <c r="NJ49" s="78"/>
      <c r="NK49" s="78"/>
      <c r="NL49" s="78"/>
      <c r="NM49" s="78"/>
      <c r="NN49" s="78"/>
      <c r="NO49" s="78"/>
      <c r="NP49" s="78"/>
      <c r="NQ49" s="78"/>
      <c r="NR49" s="79"/>
    </row>
    <row r="50" spans="1:382" ht="13.5" customHeight="1" x14ac:dyDescent="0.15">
      <c r="A50" s="2"/>
      <c r="B50" s="8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4"/>
      <c r="NC50" s="2"/>
      <c r="ND50" s="77"/>
      <c r="NE50" s="78"/>
      <c r="NF50" s="78"/>
      <c r="NG50" s="78"/>
      <c r="NH50" s="78"/>
      <c r="NI50" s="78"/>
      <c r="NJ50" s="78"/>
      <c r="NK50" s="78"/>
      <c r="NL50" s="78"/>
      <c r="NM50" s="78"/>
      <c r="NN50" s="78"/>
      <c r="NO50" s="78"/>
      <c r="NP50" s="78"/>
      <c r="NQ50" s="78"/>
      <c r="NR50" s="79"/>
    </row>
    <row r="51" spans="1:382" ht="13.5" customHeight="1" x14ac:dyDescent="0.15">
      <c r="A51" s="2"/>
      <c r="B51" s="8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9"/>
      <c r="S51" s="19"/>
      <c r="T51" s="19"/>
      <c r="U51" s="98" t="str">
        <f>データ!$B$11</f>
        <v>H29</v>
      </c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 t="str">
        <f>データ!$C$11</f>
        <v>H30</v>
      </c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 t="str">
        <f>データ!$D$11</f>
        <v>R01</v>
      </c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 t="str">
        <f>データ!$E$11</f>
        <v>R02</v>
      </c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 t="str">
        <f>データ!$F$11</f>
        <v>R03</v>
      </c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2"/>
      <c r="EB51" s="2"/>
      <c r="EC51" s="2"/>
      <c r="ED51" s="2"/>
      <c r="EE51" s="2"/>
      <c r="EF51" s="2"/>
      <c r="EG51" s="2"/>
      <c r="EH51" s="2"/>
      <c r="EI51" s="19"/>
      <c r="EJ51" s="19"/>
      <c r="EK51" s="19"/>
      <c r="EL51" s="98" t="str">
        <f>データ!$B$11</f>
        <v>H29</v>
      </c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 t="str">
        <f>データ!$C$11</f>
        <v>H30</v>
      </c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 t="str">
        <f>データ!$D$11</f>
        <v>R01</v>
      </c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 t="str">
        <f>データ!$E$11</f>
        <v>R02</v>
      </c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 t="str">
        <f>データ!$F$11</f>
        <v>R03</v>
      </c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2"/>
      <c r="IS51" s="2"/>
      <c r="IT51" s="2"/>
      <c r="IU51" s="2"/>
      <c r="IV51" s="2"/>
      <c r="IW51" s="2"/>
      <c r="IX51" s="2"/>
      <c r="IY51" s="2"/>
      <c r="IZ51" s="19"/>
      <c r="JA51" s="19"/>
      <c r="JB51" s="19"/>
      <c r="JC51" s="98" t="str">
        <f>データ!$B$11</f>
        <v>H29</v>
      </c>
      <c r="JD51" s="98"/>
      <c r="JE51" s="98"/>
      <c r="JF51" s="98"/>
      <c r="JG51" s="98"/>
      <c r="JH51" s="98"/>
      <c r="JI51" s="98"/>
      <c r="JJ51" s="98"/>
      <c r="JK51" s="98"/>
      <c r="JL51" s="98"/>
      <c r="JM51" s="98"/>
      <c r="JN51" s="98"/>
      <c r="JO51" s="98"/>
      <c r="JP51" s="98"/>
      <c r="JQ51" s="98"/>
      <c r="JR51" s="98"/>
      <c r="JS51" s="98"/>
      <c r="JT51" s="98"/>
      <c r="JU51" s="98"/>
      <c r="JV51" s="98" t="str">
        <f>データ!$C$11</f>
        <v>H30</v>
      </c>
      <c r="JW51" s="98"/>
      <c r="JX51" s="98"/>
      <c r="JY51" s="98"/>
      <c r="JZ51" s="98"/>
      <c r="KA51" s="98"/>
      <c r="KB51" s="98"/>
      <c r="KC51" s="98"/>
      <c r="KD51" s="98"/>
      <c r="KE51" s="98"/>
      <c r="KF51" s="98"/>
      <c r="KG51" s="98"/>
      <c r="KH51" s="98"/>
      <c r="KI51" s="98"/>
      <c r="KJ51" s="98"/>
      <c r="KK51" s="98"/>
      <c r="KL51" s="98"/>
      <c r="KM51" s="98"/>
      <c r="KN51" s="98"/>
      <c r="KO51" s="98" t="str">
        <f>データ!$D$11</f>
        <v>R01</v>
      </c>
      <c r="KP51" s="98"/>
      <c r="KQ51" s="98"/>
      <c r="KR51" s="98"/>
      <c r="KS51" s="98"/>
      <c r="KT51" s="98"/>
      <c r="KU51" s="98"/>
      <c r="KV51" s="98"/>
      <c r="KW51" s="98"/>
      <c r="KX51" s="98"/>
      <c r="KY51" s="98"/>
      <c r="KZ51" s="98"/>
      <c r="LA51" s="98"/>
      <c r="LB51" s="98"/>
      <c r="LC51" s="98"/>
      <c r="LD51" s="98"/>
      <c r="LE51" s="98"/>
      <c r="LF51" s="98"/>
      <c r="LG51" s="98"/>
      <c r="LH51" s="98" t="str">
        <f>データ!$E$11</f>
        <v>R02</v>
      </c>
      <c r="LI51" s="98"/>
      <c r="LJ51" s="98"/>
      <c r="LK51" s="98"/>
      <c r="LL51" s="98"/>
      <c r="LM51" s="98"/>
      <c r="LN51" s="98"/>
      <c r="LO51" s="98"/>
      <c r="LP51" s="98"/>
      <c r="LQ51" s="98"/>
      <c r="LR51" s="98"/>
      <c r="LS51" s="98"/>
      <c r="LT51" s="98"/>
      <c r="LU51" s="98"/>
      <c r="LV51" s="98"/>
      <c r="LW51" s="98"/>
      <c r="LX51" s="98"/>
      <c r="LY51" s="98"/>
      <c r="LZ51" s="98"/>
      <c r="MA51" s="98" t="str">
        <f>データ!$F$11</f>
        <v>R03</v>
      </c>
      <c r="MB51" s="98"/>
      <c r="MC51" s="98"/>
      <c r="MD51" s="98"/>
      <c r="ME51" s="98"/>
      <c r="MF51" s="98"/>
      <c r="MG51" s="98"/>
      <c r="MH51" s="98"/>
      <c r="MI51" s="98"/>
      <c r="MJ51" s="98"/>
      <c r="MK51" s="98"/>
      <c r="ML51" s="98"/>
      <c r="MM51" s="98"/>
      <c r="MN51" s="98"/>
      <c r="MO51" s="98"/>
      <c r="MP51" s="98"/>
      <c r="MQ51" s="98"/>
      <c r="MR51" s="98"/>
      <c r="MS51" s="98"/>
      <c r="MT51" s="2"/>
      <c r="MU51" s="2"/>
      <c r="MV51" s="2"/>
      <c r="MW51" s="2"/>
      <c r="MX51" s="2"/>
      <c r="MY51" s="2"/>
      <c r="MZ51" s="2"/>
      <c r="NA51" s="2"/>
      <c r="NB51" s="4"/>
      <c r="NC51" s="2"/>
      <c r="ND51" s="77"/>
      <c r="NE51" s="78"/>
      <c r="NF51" s="78"/>
      <c r="NG51" s="78"/>
      <c r="NH51" s="78"/>
      <c r="NI51" s="78"/>
      <c r="NJ51" s="78"/>
      <c r="NK51" s="78"/>
      <c r="NL51" s="78"/>
      <c r="NM51" s="78"/>
      <c r="NN51" s="78"/>
      <c r="NO51" s="78"/>
      <c r="NP51" s="78"/>
      <c r="NQ51" s="78"/>
      <c r="NR51" s="79"/>
    </row>
    <row r="52" spans="1:382" ht="13.5" customHeight="1" x14ac:dyDescent="0.15">
      <c r="A52" s="2"/>
      <c r="B52" s="8"/>
      <c r="C52" s="2"/>
      <c r="D52" s="2"/>
      <c r="E52" s="2"/>
      <c r="F52" s="2"/>
      <c r="I52" s="17"/>
      <c r="J52" s="94" t="s">
        <v>10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94" t="s">
        <v>10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3">
        <f>データ!BF7</f>
        <v>38.799999999999997</v>
      </c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>
        <f>データ!BG7</f>
        <v>44.2</v>
      </c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>
        <f>データ!BH7</f>
        <v>42.3</v>
      </c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>
        <f>データ!BI7</f>
        <v>33</v>
      </c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>
        <f>データ!BJ7</f>
        <v>45.5</v>
      </c>
      <c r="HK52" s="93"/>
      <c r="HL52" s="93"/>
      <c r="HM52" s="93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94" t="s">
        <v>10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1688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2006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1854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1259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1890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4"/>
      <c r="NC52" s="2"/>
      <c r="ND52" s="77"/>
      <c r="NE52" s="78"/>
      <c r="NF52" s="78"/>
      <c r="NG52" s="78"/>
      <c r="NH52" s="78"/>
      <c r="NI52" s="78"/>
      <c r="NJ52" s="78"/>
      <c r="NK52" s="78"/>
      <c r="NL52" s="78"/>
      <c r="NM52" s="78"/>
      <c r="NN52" s="78"/>
      <c r="NO52" s="78"/>
      <c r="NP52" s="78"/>
      <c r="NQ52" s="78"/>
      <c r="NR52" s="79"/>
    </row>
    <row r="53" spans="1:382" ht="13.5" customHeight="1" x14ac:dyDescent="0.15">
      <c r="A53" s="2"/>
      <c r="B53" s="8"/>
      <c r="C53" s="2"/>
      <c r="D53" s="2"/>
      <c r="E53" s="2"/>
      <c r="F53" s="2"/>
      <c r="G53" s="2"/>
      <c r="H53" s="2"/>
      <c r="I53" s="17"/>
      <c r="J53" s="94" t="s">
        <v>54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21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407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94" t="s">
        <v>54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3">
        <f>データ!BK7</f>
        <v>38.299999999999997</v>
      </c>
      <c r="EM53" s="93"/>
      <c r="EN53" s="93"/>
      <c r="EO53" s="93"/>
      <c r="EP53" s="93"/>
      <c r="EQ53" s="93"/>
      <c r="ER53" s="93"/>
      <c r="ES53" s="93"/>
      <c r="ET53" s="93"/>
      <c r="EU53" s="93"/>
      <c r="EV53" s="93"/>
      <c r="EW53" s="93"/>
      <c r="EX53" s="93"/>
      <c r="EY53" s="93"/>
      <c r="EZ53" s="93"/>
      <c r="FA53" s="93"/>
      <c r="FB53" s="93"/>
      <c r="FC53" s="93"/>
      <c r="FD53" s="93"/>
      <c r="FE53" s="93">
        <f>データ!BL7</f>
        <v>30.4</v>
      </c>
      <c r="FF53" s="93"/>
      <c r="FG53" s="93"/>
      <c r="FH53" s="93"/>
      <c r="FI53" s="93"/>
      <c r="FJ53" s="93"/>
      <c r="FK53" s="93"/>
      <c r="FL53" s="93"/>
      <c r="FM53" s="93"/>
      <c r="FN53" s="93"/>
      <c r="FO53" s="93"/>
      <c r="FP53" s="93"/>
      <c r="FQ53" s="93"/>
      <c r="FR53" s="93"/>
      <c r="FS53" s="93"/>
      <c r="FT53" s="93"/>
      <c r="FU53" s="93"/>
      <c r="FV53" s="93"/>
      <c r="FW53" s="93"/>
      <c r="FX53" s="93">
        <f>データ!BM7</f>
        <v>33.6</v>
      </c>
      <c r="FY53" s="93"/>
      <c r="FZ53" s="93"/>
      <c r="GA53" s="93"/>
      <c r="GB53" s="93"/>
      <c r="GC53" s="93"/>
      <c r="GD53" s="93"/>
      <c r="GE53" s="93"/>
      <c r="GF53" s="93"/>
      <c r="GG53" s="93"/>
      <c r="GH53" s="93"/>
      <c r="GI53" s="93"/>
      <c r="GJ53" s="93"/>
      <c r="GK53" s="93"/>
      <c r="GL53" s="93"/>
      <c r="GM53" s="93"/>
      <c r="GN53" s="93"/>
      <c r="GO53" s="93"/>
      <c r="GP53" s="93"/>
      <c r="GQ53" s="93">
        <f>データ!BN7</f>
        <v>-122.5</v>
      </c>
      <c r="GR53" s="93"/>
      <c r="GS53" s="93"/>
      <c r="GT53" s="93"/>
      <c r="GU53" s="93"/>
      <c r="GV53" s="93"/>
      <c r="GW53" s="93"/>
      <c r="GX53" s="93"/>
      <c r="GY53" s="93"/>
      <c r="GZ53" s="93"/>
      <c r="HA53" s="93"/>
      <c r="HB53" s="93"/>
      <c r="HC53" s="93"/>
      <c r="HD53" s="93"/>
      <c r="HE53" s="93"/>
      <c r="HF53" s="93"/>
      <c r="HG53" s="93"/>
      <c r="HH53" s="93"/>
      <c r="HI53" s="93"/>
      <c r="HJ53" s="93">
        <f>データ!BO7</f>
        <v>8.5</v>
      </c>
      <c r="HK53" s="93"/>
      <c r="HL53" s="93"/>
      <c r="HM53" s="93"/>
      <c r="HN53" s="93"/>
      <c r="HO53" s="93"/>
      <c r="HP53" s="93"/>
      <c r="HQ53" s="93"/>
      <c r="HR53" s="93"/>
      <c r="HS53" s="93"/>
      <c r="HT53" s="93"/>
      <c r="HU53" s="93"/>
      <c r="HV53" s="93"/>
      <c r="HW53" s="93"/>
      <c r="HX53" s="93"/>
      <c r="HY53" s="93"/>
      <c r="HZ53" s="93"/>
      <c r="IA53" s="93"/>
      <c r="IB53" s="93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94" t="s">
        <v>54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7814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8183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7940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2576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4153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4"/>
      <c r="NC53" s="2"/>
      <c r="ND53" s="77"/>
      <c r="NE53" s="78"/>
      <c r="NF53" s="78"/>
      <c r="NG53" s="78"/>
      <c r="NH53" s="78"/>
      <c r="NI53" s="78"/>
      <c r="NJ53" s="78"/>
      <c r="NK53" s="78"/>
      <c r="NL53" s="78"/>
      <c r="NM53" s="78"/>
      <c r="NN53" s="78"/>
      <c r="NO53" s="78"/>
      <c r="NP53" s="78"/>
      <c r="NQ53" s="78"/>
      <c r="NR53" s="79"/>
    </row>
    <row r="54" spans="1:382" ht="13.5" customHeight="1" x14ac:dyDescent="0.15">
      <c r="A54" s="2"/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4"/>
      <c r="NC54" s="2"/>
      <c r="ND54" s="77"/>
      <c r="NE54" s="78"/>
      <c r="NF54" s="78"/>
      <c r="NG54" s="78"/>
      <c r="NH54" s="78"/>
      <c r="NI54" s="78"/>
      <c r="NJ54" s="78"/>
      <c r="NK54" s="78"/>
      <c r="NL54" s="78"/>
      <c r="NM54" s="78"/>
      <c r="NN54" s="78"/>
      <c r="NO54" s="78"/>
      <c r="NP54" s="78"/>
      <c r="NQ54" s="78"/>
      <c r="NR54" s="79"/>
    </row>
    <row r="55" spans="1:382" ht="13.5" customHeight="1" x14ac:dyDescent="0.15">
      <c r="A55" s="2"/>
      <c r="B55" s="8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4"/>
      <c r="NC55" s="2"/>
      <c r="ND55" s="77"/>
      <c r="NE55" s="78"/>
      <c r="NF55" s="78"/>
      <c r="NG55" s="78"/>
      <c r="NH55" s="78"/>
      <c r="NI55" s="78"/>
      <c r="NJ55" s="78"/>
      <c r="NK55" s="78"/>
      <c r="NL55" s="78"/>
      <c r="NM55" s="78"/>
      <c r="NN55" s="78"/>
      <c r="NO55" s="78"/>
      <c r="NP55" s="78"/>
      <c r="NQ55" s="78"/>
      <c r="NR55" s="79"/>
    </row>
    <row r="56" spans="1:382" ht="13.5" customHeight="1" x14ac:dyDescent="0.15">
      <c r="A56" s="2"/>
      <c r="B56" s="8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4"/>
      <c r="NC56" s="2"/>
      <c r="ND56" s="77"/>
      <c r="NE56" s="78"/>
      <c r="NF56" s="78"/>
      <c r="NG56" s="78"/>
      <c r="NH56" s="78"/>
      <c r="NI56" s="78"/>
      <c r="NJ56" s="78"/>
      <c r="NK56" s="78"/>
      <c r="NL56" s="78"/>
      <c r="NM56" s="78"/>
      <c r="NN56" s="78"/>
      <c r="NO56" s="78"/>
      <c r="NP56" s="78"/>
      <c r="NQ56" s="78"/>
      <c r="NR56" s="79"/>
    </row>
    <row r="57" spans="1:382" ht="13.5" customHeight="1" x14ac:dyDescent="0.15">
      <c r="A57" s="2"/>
      <c r="B57" s="9"/>
      <c r="NB57" s="32"/>
      <c r="NC57" s="2"/>
      <c r="ND57" s="77"/>
      <c r="NE57" s="78"/>
      <c r="NF57" s="78"/>
      <c r="NG57" s="78"/>
      <c r="NH57" s="78"/>
      <c r="NI57" s="78"/>
      <c r="NJ57" s="78"/>
      <c r="NK57" s="78"/>
      <c r="NL57" s="78"/>
      <c r="NM57" s="78"/>
      <c r="NN57" s="78"/>
      <c r="NO57" s="78"/>
      <c r="NP57" s="78"/>
      <c r="NQ57" s="78"/>
      <c r="NR57" s="79"/>
    </row>
    <row r="58" spans="1:382" ht="13.5" customHeight="1" x14ac:dyDescent="0.15">
      <c r="A58" s="2"/>
      <c r="B58" s="8"/>
      <c r="C58" s="14"/>
      <c r="D58" s="14"/>
      <c r="E58" s="14"/>
      <c r="F58" s="14"/>
      <c r="G58" s="1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14"/>
      <c r="NA58" s="14"/>
      <c r="NB58" s="4"/>
      <c r="NC58" s="2"/>
      <c r="ND58" s="77"/>
      <c r="NE58" s="78"/>
      <c r="NF58" s="78"/>
      <c r="NG58" s="78"/>
      <c r="NH58" s="78"/>
      <c r="NI58" s="78"/>
      <c r="NJ58" s="78"/>
      <c r="NK58" s="78"/>
      <c r="NL58" s="78"/>
      <c r="NM58" s="78"/>
      <c r="NN58" s="78"/>
      <c r="NO58" s="78"/>
      <c r="NP58" s="78"/>
      <c r="NQ58" s="78"/>
      <c r="NR58" s="79"/>
    </row>
    <row r="59" spans="1:382" ht="13.5" customHeight="1" x14ac:dyDescent="0.15">
      <c r="A59" s="2"/>
      <c r="B59" s="10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  <c r="IW59" s="15"/>
      <c r="IX59" s="15"/>
      <c r="IY59" s="15"/>
      <c r="IZ59" s="15"/>
      <c r="JA59" s="15"/>
      <c r="JB59" s="15"/>
      <c r="JC59" s="15"/>
      <c r="JD59" s="15"/>
      <c r="JE59" s="15"/>
      <c r="JF59" s="15"/>
      <c r="JG59" s="15"/>
      <c r="JH59" s="15"/>
      <c r="JI59" s="15"/>
      <c r="JJ59" s="15"/>
      <c r="JK59" s="15"/>
      <c r="JL59" s="15"/>
      <c r="JM59" s="15"/>
      <c r="JN59" s="15"/>
      <c r="JO59" s="15"/>
      <c r="JP59" s="15"/>
      <c r="JQ59" s="15"/>
      <c r="JR59" s="15"/>
      <c r="JS59" s="15"/>
      <c r="JT59" s="15"/>
      <c r="JU59" s="15"/>
      <c r="JV59" s="15"/>
      <c r="JW59" s="15"/>
      <c r="JX59" s="15"/>
      <c r="JY59" s="15"/>
      <c r="JZ59" s="15"/>
      <c r="KA59" s="15"/>
      <c r="KB59" s="15"/>
      <c r="KC59" s="15"/>
      <c r="KD59" s="15"/>
      <c r="KE59" s="15"/>
      <c r="KF59" s="15"/>
      <c r="KG59" s="15"/>
      <c r="KH59" s="15"/>
      <c r="KI59" s="15"/>
      <c r="KJ59" s="15"/>
      <c r="KK59" s="15"/>
      <c r="KL59" s="15"/>
      <c r="KM59" s="15"/>
      <c r="KN59" s="15"/>
      <c r="KO59" s="15"/>
      <c r="KP59" s="15"/>
      <c r="KQ59" s="15"/>
      <c r="KR59" s="15"/>
      <c r="KS59" s="15"/>
      <c r="KT59" s="15"/>
      <c r="KU59" s="15"/>
      <c r="KV59" s="15"/>
      <c r="KW59" s="15"/>
      <c r="KX59" s="15"/>
      <c r="KY59" s="15"/>
      <c r="KZ59" s="15"/>
      <c r="LA59" s="15"/>
      <c r="LB59" s="15"/>
      <c r="LC59" s="15"/>
      <c r="LD59" s="15"/>
      <c r="LE59" s="15"/>
      <c r="LF59" s="15"/>
      <c r="LG59" s="15"/>
      <c r="LH59" s="15"/>
      <c r="LI59" s="15"/>
      <c r="LJ59" s="15"/>
      <c r="LK59" s="15"/>
      <c r="LL59" s="15"/>
      <c r="LM59" s="15"/>
      <c r="LN59" s="15"/>
      <c r="LO59" s="15"/>
      <c r="LP59" s="15"/>
      <c r="LQ59" s="15"/>
      <c r="LR59" s="15"/>
      <c r="LS59" s="15"/>
      <c r="LT59" s="15"/>
      <c r="LU59" s="15"/>
      <c r="LV59" s="15"/>
      <c r="LW59" s="15"/>
      <c r="LX59" s="15"/>
      <c r="LY59" s="15"/>
      <c r="LZ59" s="15"/>
      <c r="MA59" s="15"/>
      <c r="MB59" s="15"/>
      <c r="MC59" s="15"/>
      <c r="MD59" s="15"/>
      <c r="ME59" s="15"/>
      <c r="MF59" s="15"/>
      <c r="MG59" s="15"/>
      <c r="MH59" s="15"/>
      <c r="MI59" s="15"/>
      <c r="MJ59" s="15"/>
      <c r="MK59" s="15"/>
      <c r="ML59" s="15"/>
      <c r="MM59" s="15"/>
      <c r="MN59" s="15"/>
      <c r="MO59" s="15"/>
      <c r="MP59" s="15"/>
      <c r="MQ59" s="15"/>
      <c r="MR59" s="15"/>
      <c r="MS59" s="15"/>
      <c r="MT59" s="15"/>
      <c r="MU59" s="15"/>
      <c r="MV59" s="15"/>
      <c r="MW59" s="15"/>
      <c r="MX59" s="15"/>
      <c r="MY59" s="15"/>
      <c r="MZ59" s="15"/>
      <c r="NA59" s="15"/>
      <c r="NB59" s="33"/>
      <c r="NC59" s="2"/>
      <c r="ND59" s="77"/>
      <c r="NE59" s="78"/>
      <c r="NF59" s="78"/>
      <c r="NG59" s="78"/>
      <c r="NH59" s="78"/>
      <c r="NI59" s="78"/>
      <c r="NJ59" s="78"/>
      <c r="NK59" s="78"/>
      <c r="NL59" s="78"/>
      <c r="NM59" s="78"/>
      <c r="NN59" s="78"/>
      <c r="NO59" s="78"/>
      <c r="NP59" s="78"/>
      <c r="NQ59" s="78"/>
      <c r="NR59" s="79"/>
    </row>
    <row r="60" spans="1:382" ht="13.5" customHeight="1" x14ac:dyDescent="0.15">
      <c r="A60" s="4"/>
      <c r="B60" s="7"/>
      <c r="C60" s="13"/>
      <c r="D60" s="13"/>
      <c r="E60" s="13"/>
      <c r="F60" s="13"/>
      <c r="G60" s="13"/>
      <c r="H60" s="65" t="s">
        <v>56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  <c r="EO60" s="65"/>
      <c r="EP60" s="65"/>
      <c r="EQ60" s="65"/>
      <c r="ER60" s="65"/>
      <c r="ES60" s="65"/>
      <c r="ET60" s="65"/>
      <c r="EU60" s="65"/>
      <c r="EV60" s="65"/>
      <c r="EW60" s="65"/>
      <c r="EX60" s="65"/>
      <c r="EY60" s="65"/>
      <c r="EZ60" s="65"/>
      <c r="FA60" s="65"/>
      <c r="FB60" s="65"/>
      <c r="FC60" s="65"/>
      <c r="FD60" s="65"/>
      <c r="FE60" s="65"/>
      <c r="FF60" s="65"/>
      <c r="FG60" s="65"/>
      <c r="FH60" s="65"/>
      <c r="FI60" s="65"/>
      <c r="FJ60" s="65"/>
      <c r="FK60" s="65"/>
      <c r="FL60" s="65"/>
      <c r="FM60" s="65"/>
      <c r="FN60" s="65"/>
      <c r="FO60" s="65"/>
      <c r="FP60" s="65"/>
      <c r="FQ60" s="65"/>
      <c r="FR60" s="65"/>
      <c r="FS60" s="65"/>
      <c r="FT60" s="65"/>
      <c r="FU60" s="65"/>
      <c r="FV60" s="65"/>
      <c r="FW60" s="65"/>
      <c r="FX60" s="65"/>
      <c r="FY60" s="65"/>
      <c r="FZ60" s="65"/>
      <c r="GA60" s="65"/>
      <c r="GB60" s="65"/>
      <c r="GC60" s="65"/>
      <c r="GD60" s="65"/>
      <c r="GE60" s="65"/>
      <c r="GF60" s="65"/>
      <c r="GG60" s="65"/>
      <c r="GH60" s="65"/>
      <c r="GI60" s="65"/>
      <c r="GJ60" s="65"/>
      <c r="GK60" s="65"/>
      <c r="GL60" s="65"/>
      <c r="GM60" s="65"/>
      <c r="GN60" s="65"/>
      <c r="GO60" s="65"/>
      <c r="GP60" s="65"/>
      <c r="GQ60" s="65"/>
      <c r="GR60" s="65"/>
      <c r="GS60" s="65"/>
      <c r="GT60" s="65"/>
      <c r="GU60" s="65"/>
      <c r="GV60" s="65"/>
      <c r="GW60" s="65"/>
      <c r="GX60" s="65"/>
      <c r="GY60" s="65"/>
      <c r="GZ60" s="65"/>
      <c r="HA60" s="65"/>
      <c r="HB60" s="65"/>
      <c r="HC60" s="65"/>
      <c r="HD60" s="65"/>
      <c r="HE60" s="65"/>
      <c r="HF60" s="65"/>
      <c r="HG60" s="65"/>
      <c r="HH60" s="65"/>
      <c r="HI60" s="65"/>
      <c r="HJ60" s="65"/>
      <c r="HK60" s="65"/>
      <c r="HL60" s="65"/>
      <c r="HM60" s="65"/>
      <c r="HN60" s="65"/>
      <c r="HO60" s="65"/>
      <c r="HP60" s="65"/>
      <c r="HQ60" s="65"/>
      <c r="HR60" s="65"/>
      <c r="HS60" s="65"/>
      <c r="HT60" s="65"/>
      <c r="HU60" s="65"/>
      <c r="HV60" s="65"/>
      <c r="HW60" s="65"/>
      <c r="HX60" s="65"/>
      <c r="HY60" s="65"/>
      <c r="HZ60" s="65"/>
      <c r="IA60" s="65"/>
      <c r="IB60" s="65"/>
      <c r="IC60" s="65"/>
      <c r="ID60" s="65"/>
      <c r="IE60" s="65"/>
      <c r="IF60" s="65"/>
      <c r="IG60" s="65"/>
      <c r="IH60" s="65"/>
      <c r="II60" s="65"/>
      <c r="IJ60" s="65"/>
      <c r="IK60" s="65"/>
      <c r="IL60" s="65"/>
      <c r="IM60" s="65"/>
      <c r="IN60" s="65"/>
      <c r="IO60" s="65"/>
      <c r="IP60" s="65"/>
      <c r="IQ60" s="65"/>
      <c r="IR60" s="65"/>
      <c r="IS60" s="65"/>
      <c r="IT60" s="65"/>
      <c r="IU60" s="65"/>
      <c r="IV60" s="65"/>
      <c r="IW60" s="65"/>
      <c r="IX60" s="65"/>
      <c r="IY60" s="65"/>
      <c r="IZ60" s="65"/>
      <c r="JA60" s="65"/>
      <c r="JB60" s="65"/>
      <c r="JC60" s="65"/>
      <c r="JD60" s="65"/>
      <c r="JE60" s="65"/>
      <c r="JF60" s="65"/>
      <c r="JG60" s="65"/>
      <c r="JH60" s="65"/>
      <c r="JI60" s="65"/>
      <c r="JJ60" s="65"/>
      <c r="JK60" s="65"/>
      <c r="JL60" s="65"/>
      <c r="JM60" s="65"/>
      <c r="JN60" s="65"/>
      <c r="JO60" s="65"/>
      <c r="JP60" s="65"/>
      <c r="JQ60" s="65"/>
      <c r="JR60" s="65"/>
      <c r="JS60" s="65"/>
      <c r="JT60" s="65"/>
      <c r="JU60" s="65"/>
      <c r="JV60" s="65"/>
      <c r="JW60" s="65"/>
      <c r="JX60" s="65"/>
      <c r="JY60" s="65"/>
      <c r="JZ60" s="65"/>
      <c r="KA60" s="65"/>
      <c r="KB60" s="65"/>
      <c r="KC60" s="65"/>
      <c r="KD60" s="65"/>
      <c r="KE60" s="65"/>
      <c r="KF60" s="65"/>
      <c r="KG60" s="65"/>
      <c r="KH60" s="65"/>
      <c r="KI60" s="65"/>
      <c r="KJ60" s="65"/>
      <c r="KK60" s="65"/>
      <c r="KL60" s="65"/>
      <c r="KM60" s="65"/>
      <c r="KN60" s="65"/>
      <c r="KO60" s="65"/>
      <c r="KP60" s="65"/>
      <c r="KQ60" s="65"/>
      <c r="KR60" s="65"/>
      <c r="KS60" s="65"/>
      <c r="KT60" s="65"/>
      <c r="KU60" s="65"/>
      <c r="KV60" s="65"/>
      <c r="KW60" s="65"/>
      <c r="KX60" s="65"/>
      <c r="KY60" s="65"/>
      <c r="KZ60" s="65"/>
      <c r="LA60" s="65"/>
      <c r="LB60" s="65"/>
      <c r="LC60" s="65"/>
      <c r="LD60" s="65"/>
      <c r="LE60" s="65"/>
      <c r="LF60" s="65"/>
      <c r="LG60" s="65"/>
      <c r="LH60" s="65"/>
      <c r="LI60" s="65"/>
      <c r="LJ60" s="65"/>
      <c r="LK60" s="65"/>
      <c r="LL60" s="65"/>
      <c r="LM60" s="65"/>
      <c r="LN60" s="65"/>
      <c r="LO60" s="65"/>
      <c r="LP60" s="65"/>
      <c r="LQ60" s="65"/>
      <c r="LR60" s="65"/>
      <c r="LS60" s="65"/>
      <c r="LT60" s="65"/>
      <c r="LU60" s="65"/>
      <c r="LV60" s="65"/>
      <c r="LW60" s="65"/>
      <c r="LX60" s="65"/>
      <c r="LY60" s="65"/>
      <c r="LZ60" s="65"/>
      <c r="MA60" s="65"/>
      <c r="MB60" s="65"/>
      <c r="MC60" s="65"/>
      <c r="MD60" s="65"/>
      <c r="ME60" s="65"/>
      <c r="MF60" s="65"/>
      <c r="MG60" s="65"/>
      <c r="MH60" s="65"/>
      <c r="MI60" s="65"/>
      <c r="MJ60" s="65"/>
      <c r="MK60" s="65"/>
      <c r="ML60" s="65"/>
      <c r="MM60" s="65"/>
      <c r="MN60" s="65"/>
      <c r="MO60" s="65"/>
      <c r="MP60" s="65"/>
      <c r="MQ60" s="65"/>
      <c r="MR60" s="65"/>
      <c r="MS60" s="65"/>
      <c r="MT60" s="65"/>
      <c r="MU60" s="65"/>
      <c r="MV60" s="65"/>
      <c r="MW60" s="13"/>
      <c r="MX60" s="13"/>
      <c r="MY60" s="13"/>
      <c r="MZ60" s="13"/>
      <c r="NA60" s="13"/>
      <c r="NB60" s="23"/>
      <c r="NC60" s="2"/>
      <c r="ND60" s="77"/>
      <c r="NE60" s="78"/>
      <c r="NF60" s="78"/>
      <c r="NG60" s="78"/>
      <c r="NH60" s="78"/>
      <c r="NI60" s="78"/>
      <c r="NJ60" s="78"/>
      <c r="NK60" s="78"/>
      <c r="NL60" s="78"/>
      <c r="NM60" s="78"/>
      <c r="NN60" s="78"/>
      <c r="NO60" s="78"/>
      <c r="NP60" s="78"/>
      <c r="NQ60" s="78"/>
      <c r="NR60" s="79"/>
    </row>
    <row r="61" spans="1:382" ht="13.5" customHeight="1" x14ac:dyDescent="0.15">
      <c r="A61" s="4"/>
      <c r="B61" s="7"/>
      <c r="C61" s="13"/>
      <c r="D61" s="13"/>
      <c r="E61" s="13"/>
      <c r="F61" s="13"/>
      <c r="G61" s="13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66"/>
      <c r="ES61" s="66"/>
      <c r="ET61" s="66"/>
      <c r="EU61" s="66"/>
      <c r="EV61" s="66"/>
      <c r="EW61" s="66"/>
      <c r="EX61" s="66"/>
      <c r="EY61" s="66"/>
      <c r="EZ61" s="66"/>
      <c r="FA61" s="66"/>
      <c r="FB61" s="66"/>
      <c r="FC61" s="66"/>
      <c r="FD61" s="66"/>
      <c r="FE61" s="66"/>
      <c r="FF61" s="66"/>
      <c r="FG61" s="66"/>
      <c r="FH61" s="66"/>
      <c r="FI61" s="66"/>
      <c r="FJ61" s="66"/>
      <c r="FK61" s="66"/>
      <c r="FL61" s="66"/>
      <c r="FM61" s="66"/>
      <c r="FN61" s="66"/>
      <c r="FO61" s="66"/>
      <c r="FP61" s="66"/>
      <c r="FQ61" s="66"/>
      <c r="FR61" s="66"/>
      <c r="FS61" s="66"/>
      <c r="FT61" s="66"/>
      <c r="FU61" s="66"/>
      <c r="FV61" s="66"/>
      <c r="FW61" s="66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66"/>
      <c r="GI61" s="66"/>
      <c r="GJ61" s="66"/>
      <c r="GK61" s="66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66"/>
      <c r="GW61" s="66"/>
      <c r="GX61" s="66"/>
      <c r="GY61" s="66"/>
      <c r="GZ61" s="66"/>
      <c r="HA61" s="66"/>
      <c r="HB61" s="66"/>
      <c r="HC61" s="66"/>
      <c r="HD61" s="66"/>
      <c r="HE61" s="66"/>
      <c r="HF61" s="66"/>
      <c r="HG61" s="66"/>
      <c r="HH61" s="66"/>
      <c r="HI61" s="66"/>
      <c r="HJ61" s="66"/>
      <c r="HK61" s="66"/>
      <c r="HL61" s="66"/>
      <c r="HM61" s="66"/>
      <c r="HN61" s="66"/>
      <c r="HO61" s="66"/>
      <c r="HP61" s="66"/>
      <c r="HQ61" s="66"/>
      <c r="HR61" s="66"/>
      <c r="HS61" s="66"/>
      <c r="HT61" s="66"/>
      <c r="HU61" s="66"/>
      <c r="HV61" s="66"/>
      <c r="HW61" s="66"/>
      <c r="HX61" s="66"/>
      <c r="HY61" s="66"/>
      <c r="HZ61" s="66"/>
      <c r="IA61" s="66"/>
      <c r="IB61" s="66"/>
      <c r="IC61" s="66"/>
      <c r="ID61" s="66"/>
      <c r="IE61" s="66"/>
      <c r="IF61" s="66"/>
      <c r="IG61" s="66"/>
      <c r="IH61" s="66"/>
      <c r="II61" s="66"/>
      <c r="IJ61" s="66"/>
      <c r="IK61" s="66"/>
      <c r="IL61" s="66"/>
      <c r="IM61" s="66"/>
      <c r="IN61" s="66"/>
      <c r="IO61" s="66"/>
      <c r="IP61" s="66"/>
      <c r="IQ61" s="66"/>
      <c r="IR61" s="66"/>
      <c r="IS61" s="66"/>
      <c r="IT61" s="66"/>
      <c r="IU61" s="66"/>
      <c r="IV61" s="66"/>
      <c r="IW61" s="66"/>
      <c r="IX61" s="66"/>
      <c r="IY61" s="66"/>
      <c r="IZ61" s="66"/>
      <c r="JA61" s="66"/>
      <c r="JB61" s="66"/>
      <c r="JC61" s="66"/>
      <c r="JD61" s="66"/>
      <c r="JE61" s="66"/>
      <c r="JF61" s="66"/>
      <c r="JG61" s="66"/>
      <c r="JH61" s="66"/>
      <c r="JI61" s="66"/>
      <c r="JJ61" s="66"/>
      <c r="JK61" s="66"/>
      <c r="JL61" s="66"/>
      <c r="JM61" s="66"/>
      <c r="JN61" s="66"/>
      <c r="JO61" s="66"/>
      <c r="JP61" s="66"/>
      <c r="JQ61" s="66"/>
      <c r="JR61" s="66"/>
      <c r="JS61" s="66"/>
      <c r="JT61" s="66"/>
      <c r="JU61" s="66"/>
      <c r="JV61" s="66"/>
      <c r="JW61" s="66"/>
      <c r="JX61" s="66"/>
      <c r="JY61" s="66"/>
      <c r="JZ61" s="66"/>
      <c r="KA61" s="66"/>
      <c r="KB61" s="66"/>
      <c r="KC61" s="66"/>
      <c r="KD61" s="66"/>
      <c r="KE61" s="66"/>
      <c r="KF61" s="66"/>
      <c r="KG61" s="66"/>
      <c r="KH61" s="66"/>
      <c r="KI61" s="66"/>
      <c r="KJ61" s="66"/>
      <c r="KK61" s="66"/>
      <c r="KL61" s="66"/>
      <c r="KM61" s="66"/>
      <c r="KN61" s="66"/>
      <c r="KO61" s="66"/>
      <c r="KP61" s="66"/>
      <c r="KQ61" s="66"/>
      <c r="KR61" s="66"/>
      <c r="KS61" s="66"/>
      <c r="KT61" s="66"/>
      <c r="KU61" s="66"/>
      <c r="KV61" s="66"/>
      <c r="KW61" s="66"/>
      <c r="KX61" s="66"/>
      <c r="KY61" s="66"/>
      <c r="KZ61" s="66"/>
      <c r="LA61" s="66"/>
      <c r="LB61" s="66"/>
      <c r="LC61" s="66"/>
      <c r="LD61" s="66"/>
      <c r="LE61" s="66"/>
      <c r="LF61" s="66"/>
      <c r="LG61" s="66"/>
      <c r="LH61" s="66"/>
      <c r="LI61" s="66"/>
      <c r="LJ61" s="66"/>
      <c r="LK61" s="66"/>
      <c r="LL61" s="66"/>
      <c r="LM61" s="66"/>
      <c r="LN61" s="66"/>
      <c r="LO61" s="66"/>
      <c r="LP61" s="66"/>
      <c r="LQ61" s="66"/>
      <c r="LR61" s="66"/>
      <c r="LS61" s="66"/>
      <c r="LT61" s="66"/>
      <c r="LU61" s="66"/>
      <c r="LV61" s="66"/>
      <c r="LW61" s="66"/>
      <c r="LX61" s="66"/>
      <c r="LY61" s="66"/>
      <c r="LZ61" s="66"/>
      <c r="MA61" s="66"/>
      <c r="MB61" s="66"/>
      <c r="MC61" s="66"/>
      <c r="MD61" s="66"/>
      <c r="ME61" s="66"/>
      <c r="MF61" s="66"/>
      <c r="MG61" s="66"/>
      <c r="MH61" s="66"/>
      <c r="MI61" s="66"/>
      <c r="MJ61" s="66"/>
      <c r="MK61" s="66"/>
      <c r="ML61" s="66"/>
      <c r="MM61" s="66"/>
      <c r="MN61" s="66"/>
      <c r="MO61" s="66"/>
      <c r="MP61" s="66"/>
      <c r="MQ61" s="66"/>
      <c r="MR61" s="66"/>
      <c r="MS61" s="66"/>
      <c r="MT61" s="66"/>
      <c r="MU61" s="66"/>
      <c r="MV61" s="66"/>
      <c r="MW61" s="13"/>
      <c r="MX61" s="13"/>
      <c r="MY61" s="13"/>
      <c r="MZ61" s="13"/>
      <c r="NA61" s="13"/>
      <c r="NB61" s="23"/>
      <c r="NC61" s="2"/>
      <c r="ND61" s="77"/>
      <c r="NE61" s="78"/>
      <c r="NF61" s="78"/>
      <c r="NG61" s="78"/>
      <c r="NH61" s="78"/>
      <c r="NI61" s="78"/>
      <c r="NJ61" s="78"/>
      <c r="NK61" s="78"/>
      <c r="NL61" s="78"/>
      <c r="NM61" s="78"/>
      <c r="NN61" s="78"/>
      <c r="NO61" s="78"/>
      <c r="NP61" s="78"/>
      <c r="NQ61" s="78"/>
      <c r="NR61" s="79"/>
    </row>
    <row r="62" spans="1:382" ht="13.5" customHeight="1" x14ac:dyDescent="0.15">
      <c r="A62" s="2"/>
      <c r="B62" s="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4"/>
      <c r="NC62" s="2"/>
      <c r="ND62" s="77"/>
      <c r="NE62" s="78"/>
      <c r="NF62" s="78"/>
      <c r="NG62" s="78"/>
      <c r="NH62" s="78"/>
      <c r="NI62" s="78"/>
      <c r="NJ62" s="78"/>
      <c r="NK62" s="78"/>
      <c r="NL62" s="78"/>
      <c r="NM62" s="78"/>
      <c r="NN62" s="78"/>
      <c r="NO62" s="78"/>
      <c r="NP62" s="78"/>
      <c r="NQ62" s="78"/>
      <c r="NR62" s="79"/>
    </row>
    <row r="63" spans="1:382" ht="13.5" customHeight="1" x14ac:dyDescent="0.15">
      <c r="A63" s="2"/>
      <c r="B63" s="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67" t="s">
        <v>45</v>
      </c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4"/>
      <c r="NC63" s="2"/>
      <c r="ND63" s="77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9"/>
    </row>
    <row r="64" spans="1:382" ht="13.5" customHeight="1" x14ac:dyDescent="0.15">
      <c r="A64" s="2"/>
      <c r="B64" s="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4"/>
      <c r="NC64" s="2"/>
      <c r="ND64" s="80"/>
      <c r="NE64" s="81"/>
      <c r="NF64" s="81"/>
      <c r="NG64" s="81"/>
      <c r="NH64" s="81"/>
      <c r="NI64" s="81"/>
      <c r="NJ64" s="81"/>
      <c r="NK64" s="81"/>
      <c r="NL64" s="81"/>
      <c r="NM64" s="81"/>
      <c r="NN64" s="81"/>
      <c r="NO64" s="81"/>
      <c r="NP64" s="81"/>
      <c r="NQ64" s="81"/>
      <c r="NR64" s="82"/>
    </row>
    <row r="65" spans="1:382" ht="13.5" customHeight="1" x14ac:dyDescent="0.15">
      <c r="A65" s="2"/>
      <c r="B65" s="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4"/>
      <c r="NC65" s="2"/>
      <c r="ND65" s="87" t="s">
        <v>57</v>
      </c>
      <c r="NE65" s="88"/>
      <c r="NF65" s="88"/>
      <c r="NG65" s="88"/>
      <c r="NH65" s="88"/>
      <c r="NI65" s="88"/>
      <c r="NJ65" s="88"/>
      <c r="NK65" s="88"/>
      <c r="NL65" s="88"/>
      <c r="NM65" s="88"/>
      <c r="NN65" s="88"/>
      <c r="NO65" s="88"/>
      <c r="NP65" s="88"/>
      <c r="NQ65" s="88"/>
      <c r="NR65" s="89"/>
    </row>
    <row r="66" spans="1:382" ht="13.5" customHeight="1" x14ac:dyDescent="0.15">
      <c r="A66" s="2"/>
      <c r="B66" s="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4"/>
      <c r="NC66" s="2"/>
      <c r="ND66" s="77" t="s">
        <v>121</v>
      </c>
      <c r="NE66" s="78"/>
      <c r="NF66" s="78"/>
      <c r="NG66" s="78"/>
      <c r="NH66" s="78"/>
      <c r="NI66" s="78"/>
      <c r="NJ66" s="78"/>
      <c r="NK66" s="78"/>
      <c r="NL66" s="78"/>
      <c r="NM66" s="78"/>
      <c r="NN66" s="78"/>
      <c r="NO66" s="78"/>
      <c r="NP66" s="78"/>
      <c r="NQ66" s="78"/>
      <c r="NR66" s="79"/>
    </row>
    <row r="67" spans="1:382" ht="13.5" customHeight="1" x14ac:dyDescent="0.15">
      <c r="A67" s="2"/>
      <c r="B67" s="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68">
        <f>データ!CM7</f>
        <v>19609</v>
      </c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70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0"/>
      <c r="NB67" s="4"/>
      <c r="NC67" s="2"/>
      <c r="ND67" s="77"/>
      <c r="NE67" s="78"/>
      <c r="NF67" s="78"/>
      <c r="NG67" s="78"/>
      <c r="NH67" s="78"/>
      <c r="NI67" s="78"/>
      <c r="NJ67" s="78"/>
      <c r="NK67" s="78"/>
      <c r="NL67" s="78"/>
      <c r="NM67" s="78"/>
      <c r="NN67" s="78"/>
      <c r="NO67" s="78"/>
      <c r="NP67" s="78"/>
      <c r="NQ67" s="78"/>
      <c r="NR67" s="79"/>
    </row>
    <row r="68" spans="1:382" ht="13.5" customHeight="1" x14ac:dyDescent="0.15">
      <c r="A68" s="2"/>
      <c r="B68" s="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1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  <c r="EN68" s="72"/>
      <c r="EO68" s="72"/>
      <c r="EP68" s="72"/>
      <c r="EQ68" s="72"/>
      <c r="ER68" s="72"/>
      <c r="ES68" s="72"/>
      <c r="ET68" s="72"/>
      <c r="EU68" s="72"/>
      <c r="EV68" s="72"/>
      <c r="EW68" s="72"/>
      <c r="EX68" s="72"/>
      <c r="EY68" s="72"/>
      <c r="EZ68" s="72"/>
      <c r="FA68" s="72"/>
      <c r="FB68" s="72"/>
      <c r="FC68" s="72"/>
      <c r="FD68" s="72"/>
      <c r="FE68" s="72"/>
      <c r="FF68" s="72"/>
      <c r="FG68" s="72"/>
      <c r="FH68" s="72"/>
      <c r="FI68" s="72"/>
      <c r="FJ68" s="72"/>
      <c r="FK68" s="72"/>
      <c r="FL68" s="72"/>
      <c r="FM68" s="72"/>
      <c r="FN68" s="72"/>
      <c r="FO68" s="72"/>
      <c r="FP68" s="72"/>
      <c r="FQ68" s="72"/>
      <c r="FR68" s="72"/>
      <c r="FS68" s="72"/>
      <c r="FT68" s="72"/>
      <c r="FU68" s="72"/>
      <c r="FV68" s="72"/>
      <c r="FW68" s="73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0"/>
      <c r="NB68" s="4"/>
      <c r="NC68" s="2"/>
      <c r="ND68" s="77"/>
      <c r="NE68" s="78"/>
      <c r="NF68" s="78"/>
      <c r="NG68" s="78"/>
      <c r="NH68" s="78"/>
      <c r="NI68" s="78"/>
      <c r="NJ68" s="78"/>
      <c r="NK68" s="78"/>
      <c r="NL68" s="78"/>
      <c r="NM68" s="78"/>
      <c r="NN68" s="78"/>
      <c r="NO68" s="78"/>
      <c r="NP68" s="78"/>
      <c r="NQ68" s="78"/>
      <c r="NR68" s="79"/>
    </row>
    <row r="69" spans="1:382" ht="13.5" customHeight="1" x14ac:dyDescent="0.15">
      <c r="A69" s="2"/>
      <c r="B69" s="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1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  <c r="EN69" s="72"/>
      <c r="EO69" s="72"/>
      <c r="EP69" s="72"/>
      <c r="EQ69" s="72"/>
      <c r="ER69" s="72"/>
      <c r="ES69" s="72"/>
      <c r="ET69" s="72"/>
      <c r="EU69" s="72"/>
      <c r="EV69" s="72"/>
      <c r="EW69" s="72"/>
      <c r="EX69" s="72"/>
      <c r="EY69" s="72"/>
      <c r="EZ69" s="72"/>
      <c r="FA69" s="72"/>
      <c r="FB69" s="72"/>
      <c r="FC69" s="72"/>
      <c r="FD69" s="72"/>
      <c r="FE69" s="72"/>
      <c r="FF69" s="72"/>
      <c r="FG69" s="72"/>
      <c r="FH69" s="72"/>
      <c r="FI69" s="72"/>
      <c r="FJ69" s="72"/>
      <c r="FK69" s="72"/>
      <c r="FL69" s="72"/>
      <c r="FM69" s="72"/>
      <c r="FN69" s="72"/>
      <c r="FO69" s="72"/>
      <c r="FP69" s="72"/>
      <c r="FQ69" s="72"/>
      <c r="FR69" s="72"/>
      <c r="FS69" s="72"/>
      <c r="FT69" s="72"/>
      <c r="FU69" s="72"/>
      <c r="FV69" s="72"/>
      <c r="FW69" s="73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0"/>
      <c r="NB69" s="4"/>
      <c r="NC69" s="2"/>
      <c r="ND69" s="77"/>
      <c r="NE69" s="78"/>
      <c r="NF69" s="78"/>
      <c r="NG69" s="78"/>
      <c r="NH69" s="78"/>
      <c r="NI69" s="78"/>
      <c r="NJ69" s="78"/>
      <c r="NK69" s="78"/>
      <c r="NL69" s="78"/>
      <c r="NM69" s="78"/>
      <c r="NN69" s="78"/>
      <c r="NO69" s="78"/>
      <c r="NP69" s="78"/>
      <c r="NQ69" s="78"/>
      <c r="NR69" s="79"/>
    </row>
    <row r="70" spans="1:382" ht="13.5" customHeight="1" x14ac:dyDescent="0.15">
      <c r="A70" s="2"/>
      <c r="B70" s="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4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6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0"/>
      <c r="NB70" s="4"/>
      <c r="NC70" s="2"/>
      <c r="ND70" s="77"/>
      <c r="NE70" s="78"/>
      <c r="NF70" s="78"/>
      <c r="NG70" s="78"/>
      <c r="NH70" s="78"/>
      <c r="NI70" s="78"/>
      <c r="NJ70" s="78"/>
      <c r="NK70" s="78"/>
      <c r="NL70" s="78"/>
      <c r="NM70" s="78"/>
      <c r="NN70" s="78"/>
      <c r="NO70" s="78"/>
      <c r="NP70" s="78"/>
      <c r="NQ70" s="78"/>
      <c r="NR70" s="79"/>
    </row>
    <row r="71" spans="1:382" ht="13.5" customHeight="1" x14ac:dyDescent="0.15">
      <c r="A71" s="2"/>
      <c r="B71" s="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13"/>
      <c r="CX71" s="13"/>
      <c r="CY71" s="13"/>
      <c r="CZ71" s="13"/>
      <c r="DA71" s="13"/>
      <c r="DB71" s="13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13"/>
      <c r="NB71" s="4"/>
      <c r="NC71" s="2"/>
      <c r="ND71" s="77"/>
      <c r="NE71" s="78"/>
      <c r="NF71" s="78"/>
      <c r="NG71" s="78"/>
      <c r="NH71" s="78"/>
      <c r="NI71" s="78"/>
      <c r="NJ71" s="78"/>
      <c r="NK71" s="78"/>
      <c r="NL71" s="78"/>
      <c r="NM71" s="78"/>
      <c r="NN71" s="78"/>
      <c r="NO71" s="78"/>
      <c r="NP71" s="78"/>
      <c r="NQ71" s="78"/>
      <c r="NR71" s="79"/>
    </row>
    <row r="72" spans="1:382" ht="13.5" customHeight="1" x14ac:dyDescent="0.15">
      <c r="A72" s="2"/>
      <c r="B72" s="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67" t="s">
        <v>36</v>
      </c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4"/>
      <c r="NC72" s="2"/>
      <c r="ND72" s="77"/>
      <c r="NE72" s="78"/>
      <c r="NF72" s="78"/>
      <c r="NG72" s="78"/>
      <c r="NH72" s="78"/>
      <c r="NI72" s="78"/>
      <c r="NJ72" s="78"/>
      <c r="NK72" s="78"/>
      <c r="NL72" s="78"/>
      <c r="NM72" s="78"/>
      <c r="NN72" s="78"/>
      <c r="NO72" s="78"/>
      <c r="NP72" s="78"/>
      <c r="NQ72" s="78"/>
      <c r="NR72" s="79"/>
    </row>
    <row r="73" spans="1:382" ht="13.5" customHeight="1" x14ac:dyDescent="0.15">
      <c r="A73" s="2"/>
      <c r="B73" s="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4"/>
      <c r="NC73" s="2"/>
      <c r="ND73" s="77"/>
      <c r="NE73" s="78"/>
      <c r="NF73" s="78"/>
      <c r="NG73" s="78"/>
      <c r="NH73" s="78"/>
      <c r="NI73" s="78"/>
      <c r="NJ73" s="78"/>
      <c r="NK73" s="78"/>
      <c r="NL73" s="78"/>
      <c r="NM73" s="78"/>
      <c r="NN73" s="78"/>
      <c r="NO73" s="78"/>
      <c r="NP73" s="78"/>
      <c r="NQ73" s="78"/>
      <c r="NR73" s="79"/>
    </row>
    <row r="74" spans="1:382" ht="13.5" customHeight="1" x14ac:dyDescent="0.15">
      <c r="A74" s="2"/>
      <c r="B74" s="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4"/>
      <c r="ND74" s="77"/>
      <c r="NE74" s="78"/>
      <c r="NF74" s="78"/>
      <c r="NG74" s="78"/>
      <c r="NH74" s="78"/>
      <c r="NI74" s="78"/>
      <c r="NJ74" s="78"/>
      <c r="NK74" s="78"/>
      <c r="NL74" s="78"/>
      <c r="NM74" s="78"/>
      <c r="NN74" s="78"/>
      <c r="NO74" s="78"/>
      <c r="NP74" s="78"/>
      <c r="NQ74" s="78"/>
      <c r="NR74" s="79"/>
    </row>
    <row r="75" spans="1:382" ht="13.5" customHeight="1" x14ac:dyDescent="0.15">
      <c r="A75" s="2"/>
      <c r="B75" s="8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/>
      <c r="FU75" s="67"/>
      <c r="FV75" s="67"/>
      <c r="FW75" s="67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4"/>
      <c r="ND75" s="77"/>
      <c r="NE75" s="78"/>
      <c r="NF75" s="78"/>
      <c r="NG75" s="78"/>
      <c r="NH75" s="78"/>
      <c r="NI75" s="78"/>
      <c r="NJ75" s="78"/>
      <c r="NK75" s="78"/>
      <c r="NL75" s="78"/>
      <c r="NM75" s="78"/>
      <c r="NN75" s="78"/>
      <c r="NO75" s="78"/>
      <c r="NP75" s="78"/>
      <c r="NQ75" s="78"/>
      <c r="NR75" s="79"/>
    </row>
    <row r="76" spans="1:382" ht="13.5" customHeight="1" x14ac:dyDescent="0.15">
      <c r="A76" s="2"/>
      <c r="B76" s="8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0" t="str">
        <f>データ!$B$11</f>
        <v>H29</v>
      </c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2"/>
      <c r="AG76" s="90" t="str">
        <f>データ!$C$11</f>
        <v>H30</v>
      </c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2"/>
      <c r="AV76" s="90" t="str">
        <f>データ!$D$11</f>
        <v>R01</v>
      </c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2"/>
      <c r="BK76" s="90" t="str">
        <f>データ!$E$11</f>
        <v>R02</v>
      </c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2"/>
      <c r="BZ76" s="90" t="str">
        <f>データ!$F$11</f>
        <v>R03</v>
      </c>
      <c r="CA76" s="91"/>
      <c r="CB76" s="91"/>
      <c r="CC76" s="91"/>
      <c r="CD76" s="91"/>
      <c r="CE76" s="91"/>
      <c r="CF76" s="91"/>
      <c r="CG76" s="91"/>
      <c r="CH76" s="91"/>
      <c r="CI76" s="91"/>
      <c r="CJ76" s="91"/>
      <c r="CK76" s="91"/>
      <c r="CL76" s="91"/>
      <c r="CM76" s="91"/>
      <c r="CN76" s="92"/>
      <c r="CO76" s="2"/>
      <c r="CP76" s="2"/>
      <c r="CQ76" s="2"/>
      <c r="CR76" s="2"/>
      <c r="CS76" s="2"/>
      <c r="CT76" s="2"/>
      <c r="CU76" s="2"/>
      <c r="CV76" s="68">
        <f>データ!CN7</f>
        <v>0</v>
      </c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70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0" t="str">
        <f>データ!$B$11</f>
        <v>H29</v>
      </c>
      <c r="GM76" s="91"/>
      <c r="GN76" s="91"/>
      <c r="GO76" s="91"/>
      <c r="GP76" s="91"/>
      <c r="GQ76" s="91"/>
      <c r="GR76" s="91"/>
      <c r="GS76" s="91"/>
      <c r="GT76" s="91"/>
      <c r="GU76" s="91"/>
      <c r="GV76" s="91"/>
      <c r="GW76" s="91"/>
      <c r="GX76" s="91"/>
      <c r="GY76" s="91"/>
      <c r="GZ76" s="92"/>
      <c r="HA76" s="90" t="str">
        <f>データ!$C$11</f>
        <v>H30</v>
      </c>
      <c r="HB76" s="91"/>
      <c r="HC76" s="91"/>
      <c r="HD76" s="91"/>
      <c r="HE76" s="91"/>
      <c r="HF76" s="91"/>
      <c r="HG76" s="91"/>
      <c r="HH76" s="91"/>
      <c r="HI76" s="91"/>
      <c r="HJ76" s="91"/>
      <c r="HK76" s="91"/>
      <c r="HL76" s="91"/>
      <c r="HM76" s="91"/>
      <c r="HN76" s="91"/>
      <c r="HO76" s="92"/>
      <c r="HP76" s="90" t="str">
        <f>データ!$D$11</f>
        <v>R01</v>
      </c>
      <c r="HQ76" s="91"/>
      <c r="HR76" s="91"/>
      <c r="HS76" s="91"/>
      <c r="HT76" s="91"/>
      <c r="HU76" s="91"/>
      <c r="HV76" s="91"/>
      <c r="HW76" s="91"/>
      <c r="HX76" s="91"/>
      <c r="HY76" s="91"/>
      <c r="HZ76" s="91"/>
      <c r="IA76" s="91"/>
      <c r="IB76" s="91"/>
      <c r="IC76" s="91"/>
      <c r="ID76" s="92"/>
      <c r="IE76" s="90" t="str">
        <f>データ!$E$11</f>
        <v>R02</v>
      </c>
      <c r="IF76" s="91"/>
      <c r="IG76" s="91"/>
      <c r="IH76" s="91"/>
      <c r="II76" s="91"/>
      <c r="IJ76" s="91"/>
      <c r="IK76" s="91"/>
      <c r="IL76" s="91"/>
      <c r="IM76" s="91"/>
      <c r="IN76" s="91"/>
      <c r="IO76" s="91"/>
      <c r="IP76" s="91"/>
      <c r="IQ76" s="91"/>
      <c r="IR76" s="91"/>
      <c r="IS76" s="92"/>
      <c r="IT76" s="90" t="str">
        <f>データ!$F$11</f>
        <v>R03</v>
      </c>
      <c r="IU76" s="91"/>
      <c r="IV76" s="91"/>
      <c r="IW76" s="91"/>
      <c r="IX76" s="91"/>
      <c r="IY76" s="91"/>
      <c r="IZ76" s="91"/>
      <c r="JA76" s="91"/>
      <c r="JB76" s="91"/>
      <c r="JC76" s="91"/>
      <c r="JD76" s="91"/>
      <c r="JE76" s="91"/>
      <c r="JF76" s="91"/>
      <c r="JG76" s="91"/>
      <c r="JH76" s="9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0" t="str">
        <f>データ!$B$11</f>
        <v>H29</v>
      </c>
      <c r="KB76" s="91"/>
      <c r="KC76" s="91"/>
      <c r="KD76" s="91"/>
      <c r="KE76" s="91"/>
      <c r="KF76" s="91"/>
      <c r="KG76" s="91"/>
      <c r="KH76" s="91"/>
      <c r="KI76" s="91"/>
      <c r="KJ76" s="91"/>
      <c r="KK76" s="91"/>
      <c r="KL76" s="91"/>
      <c r="KM76" s="91"/>
      <c r="KN76" s="91"/>
      <c r="KO76" s="92"/>
      <c r="KP76" s="90" t="str">
        <f>データ!$C$11</f>
        <v>H30</v>
      </c>
      <c r="KQ76" s="91"/>
      <c r="KR76" s="91"/>
      <c r="KS76" s="91"/>
      <c r="KT76" s="91"/>
      <c r="KU76" s="91"/>
      <c r="KV76" s="91"/>
      <c r="KW76" s="91"/>
      <c r="KX76" s="91"/>
      <c r="KY76" s="91"/>
      <c r="KZ76" s="91"/>
      <c r="LA76" s="91"/>
      <c r="LB76" s="91"/>
      <c r="LC76" s="91"/>
      <c r="LD76" s="92"/>
      <c r="LE76" s="90" t="str">
        <f>データ!$D$11</f>
        <v>R01</v>
      </c>
      <c r="LF76" s="91"/>
      <c r="LG76" s="91"/>
      <c r="LH76" s="91"/>
      <c r="LI76" s="91"/>
      <c r="LJ76" s="91"/>
      <c r="LK76" s="91"/>
      <c r="LL76" s="91"/>
      <c r="LM76" s="91"/>
      <c r="LN76" s="91"/>
      <c r="LO76" s="91"/>
      <c r="LP76" s="91"/>
      <c r="LQ76" s="91"/>
      <c r="LR76" s="91"/>
      <c r="LS76" s="92"/>
      <c r="LT76" s="90" t="str">
        <f>データ!$E$11</f>
        <v>R02</v>
      </c>
      <c r="LU76" s="91"/>
      <c r="LV76" s="91"/>
      <c r="LW76" s="91"/>
      <c r="LX76" s="91"/>
      <c r="LY76" s="91"/>
      <c r="LZ76" s="91"/>
      <c r="MA76" s="91"/>
      <c r="MB76" s="91"/>
      <c r="MC76" s="91"/>
      <c r="MD76" s="91"/>
      <c r="ME76" s="91"/>
      <c r="MF76" s="91"/>
      <c r="MG76" s="91"/>
      <c r="MH76" s="92"/>
      <c r="MI76" s="90" t="str">
        <f>データ!$F$11</f>
        <v>R03</v>
      </c>
      <c r="MJ76" s="91"/>
      <c r="MK76" s="91"/>
      <c r="ML76" s="91"/>
      <c r="MM76" s="91"/>
      <c r="MN76" s="91"/>
      <c r="MO76" s="91"/>
      <c r="MP76" s="91"/>
      <c r="MQ76" s="91"/>
      <c r="MR76" s="91"/>
      <c r="MS76" s="91"/>
      <c r="MT76" s="91"/>
      <c r="MU76" s="91"/>
      <c r="MV76" s="91"/>
      <c r="MW76" s="92"/>
      <c r="MX76" s="2"/>
      <c r="MY76" s="2"/>
      <c r="MZ76" s="2"/>
      <c r="NA76" s="2"/>
      <c r="NB76" s="2"/>
      <c r="NC76" s="34"/>
      <c r="ND76" s="77"/>
      <c r="NE76" s="78"/>
      <c r="NF76" s="78"/>
      <c r="NG76" s="78"/>
      <c r="NH76" s="78"/>
      <c r="NI76" s="78"/>
      <c r="NJ76" s="78"/>
      <c r="NK76" s="78"/>
      <c r="NL76" s="78"/>
      <c r="NM76" s="78"/>
      <c r="NN76" s="78"/>
      <c r="NO76" s="78"/>
      <c r="NP76" s="78"/>
      <c r="NQ76" s="78"/>
      <c r="NR76" s="79"/>
    </row>
    <row r="77" spans="1:382" ht="13.5" customHeight="1" x14ac:dyDescent="0.15">
      <c r="A77" s="2"/>
      <c r="B77" s="8"/>
      <c r="C77" s="2"/>
      <c r="D77" s="2"/>
      <c r="E77" s="2"/>
      <c r="F77" s="2"/>
      <c r="I77" s="86" t="s">
        <v>10</v>
      </c>
      <c r="J77" s="86"/>
      <c r="K77" s="86"/>
      <c r="L77" s="86"/>
      <c r="M77" s="86"/>
      <c r="N77" s="86"/>
      <c r="O77" s="86"/>
      <c r="P77" s="86"/>
      <c r="Q77" s="86"/>
      <c r="R77" s="83" t="str">
        <f>データ!CB7</f>
        <v xml:space="preserve"> </v>
      </c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5"/>
      <c r="AG77" s="83" t="str">
        <f>データ!CC7</f>
        <v xml:space="preserve"> </v>
      </c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5"/>
      <c r="AV77" s="83" t="str">
        <f>データ!CD7</f>
        <v xml:space="preserve"> </v>
      </c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5"/>
      <c r="BK77" s="83" t="str">
        <f>データ!CE7</f>
        <v xml:space="preserve"> </v>
      </c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5"/>
      <c r="BZ77" s="83" t="str">
        <f>データ!CF7</f>
        <v xml:space="preserve"> </v>
      </c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5"/>
      <c r="CO77" s="2"/>
      <c r="CP77" s="2"/>
      <c r="CQ77" s="2"/>
      <c r="CR77" s="2"/>
      <c r="CS77" s="2"/>
      <c r="CT77" s="2"/>
      <c r="CU77" s="2"/>
      <c r="CV77" s="71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  <c r="EN77" s="72"/>
      <c r="EO77" s="72"/>
      <c r="EP77" s="72"/>
      <c r="EQ77" s="72"/>
      <c r="ER77" s="72"/>
      <c r="ES77" s="72"/>
      <c r="ET77" s="72"/>
      <c r="EU77" s="72"/>
      <c r="EV77" s="72"/>
      <c r="EW77" s="72"/>
      <c r="EX77" s="72"/>
      <c r="EY77" s="72"/>
      <c r="EZ77" s="72"/>
      <c r="FA77" s="72"/>
      <c r="FB77" s="72"/>
      <c r="FC77" s="72"/>
      <c r="FD77" s="72"/>
      <c r="FE77" s="72"/>
      <c r="FF77" s="72"/>
      <c r="FG77" s="72"/>
      <c r="FH77" s="72"/>
      <c r="FI77" s="72"/>
      <c r="FJ77" s="72"/>
      <c r="FK77" s="72"/>
      <c r="FL77" s="72"/>
      <c r="FM77" s="72"/>
      <c r="FN77" s="72"/>
      <c r="FO77" s="72"/>
      <c r="FP77" s="72"/>
      <c r="FQ77" s="72"/>
      <c r="FR77" s="72"/>
      <c r="FS77" s="72"/>
      <c r="FT77" s="72"/>
      <c r="FU77" s="72"/>
      <c r="FV77" s="72"/>
      <c r="FW77" s="73"/>
      <c r="FY77" s="2"/>
      <c r="FZ77" s="2"/>
      <c r="GA77" s="2"/>
      <c r="GB77" s="2"/>
      <c r="GC77" s="86" t="s">
        <v>10</v>
      </c>
      <c r="GD77" s="86"/>
      <c r="GE77" s="86"/>
      <c r="GF77" s="86"/>
      <c r="GG77" s="86"/>
      <c r="GH77" s="86"/>
      <c r="GI77" s="86"/>
      <c r="GJ77" s="86"/>
      <c r="GK77" s="86"/>
      <c r="GL77" s="83" t="str">
        <f>データ!CO7</f>
        <v xml:space="preserve"> </v>
      </c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5"/>
      <c r="HA77" s="83" t="str">
        <f>データ!CP7</f>
        <v xml:space="preserve"> </v>
      </c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5"/>
      <c r="HP77" s="83" t="str">
        <f>データ!CQ7</f>
        <v xml:space="preserve"> </v>
      </c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5"/>
      <c r="IE77" s="83" t="str">
        <f>データ!CR7</f>
        <v xml:space="preserve"> </v>
      </c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5"/>
      <c r="IT77" s="83" t="str">
        <f>データ!CS7</f>
        <v xml:space="preserve"> </v>
      </c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5"/>
      <c r="JL77" s="2"/>
      <c r="JM77" s="2"/>
      <c r="JN77" s="2"/>
      <c r="JO77" s="2"/>
      <c r="JP77" s="2"/>
      <c r="JQ77" s="2"/>
      <c r="JR77" s="86" t="s">
        <v>10</v>
      </c>
      <c r="JS77" s="86"/>
      <c r="JT77" s="86"/>
      <c r="JU77" s="86"/>
      <c r="JV77" s="86"/>
      <c r="JW77" s="86"/>
      <c r="JX77" s="86"/>
      <c r="JY77" s="86"/>
      <c r="JZ77" s="86"/>
      <c r="KA77" s="83">
        <f>データ!CZ7</f>
        <v>0</v>
      </c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5"/>
      <c r="KP77" s="83">
        <f>データ!DA7</f>
        <v>0</v>
      </c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5"/>
      <c r="LE77" s="83">
        <f>データ!DB7</f>
        <v>0</v>
      </c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4"/>
      <c r="LR77" s="84"/>
      <c r="LS77" s="85"/>
      <c r="LT77" s="83">
        <f>データ!DC7</f>
        <v>0</v>
      </c>
      <c r="LU77" s="84"/>
      <c r="LV77" s="84"/>
      <c r="LW77" s="84"/>
      <c r="LX77" s="84"/>
      <c r="LY77" s="84"/>
      <c r="LZ77" s="84"/>
      <c r="MA77" s="84"/>
      <c r="MB77" s="84"/>
      <c r="MC77" s="84"/>
      <c r="MD77" s="84"/>
      <c r="ME77" s="84"/>
      <c r="MF77" s="84"/>
      <c r="MG77" s="84"/>
      <c r="MH77" s="85"/>
      <c r="MI77" s="83">
        <f>データ!DD7</f>
        <v>0</v>
      </c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5"/>
      <c r="MX77" s="2"/>
      <c r="MY77" s="2"/>
      <c r="MZ77" s="2"/>
      <c r="NA77" s="2"/>
      <c r="NB77" s="2"/>
      <c r="NC77" s="34"/>
      <c r="ND77" s="77"/>
      <c r="NE77" s="78"/>
      <c r="NF77" s="78"/>
      <c r="NG77" s="78"/>
      <c r="NH77" s="78"/>
      <c r="NI77" s="78"/>
      <c r="NJ77" s="78"/>
      <c r="NK77" s="78"/>
      <c r="NL77" s="78"/>
      <c r="NM77" s="78"/>
      <c r="NN77" s="78"/>
      <c r="NO77" s="78"/>
      <c r="NP77" s="78"/>
      <c r="NQ77" s="78"/>
      <c r="NR77" s="79"/>
    </row>
    <row r="78" spans="1:382" ht="13.5" customHeight="1" x14ac:dyDescent="0.15">
      <c r="A78" s="2"/>
      <c r="B78" s="8"/>
      <c r="C78" s="2"/>
      <c r="D78" s="2"/>
      <c r="E78" s="2"/>
      <c r="F78" s="2"/>
      <c r="I78" s="86" t="s">
        <v>54</v>
      </c>
      <c r="J78" s="86"/>
      <c r="K78" s="86"/>
      <c r="L78" s="86"/>
      <c r="M78" s="86"/>
      <c r="N78" s="86"/>
      <c r="O78" s="86"/>
      <c r="P78" s="86"/>
      <c r="Q78" s="86"/>
      <c r="R78" s="83" t="str">
        <f>データ!CG7</f>
        <v xml:space="preserve"> </v>
      </c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5"/>
      <c r="AG78" s="83" t="str">
        <f>データ!CH7</f>
        <v xml:space="preserve"> </v>
      </c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5"/>
      <c r="AV78" s="83" t="str">
        <f>データ!CI7</f>
        <v xml:space="preserve"> </v>
      </c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5"/>
      <c r="BK78" s="83" t="str">
        <f>データ!CJ7</f>
        <v xml:space="preserve"> </v>
      </c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5"/>
      <c r="BZ78" s="83" t="str">
        <f>データ!CK7</f>
        <v xml:space="preserve"> 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5"/>
      <c r="CO78" s="2"/>
      <c r="CP78" s="2"/>
      <c r="CQ78" s="2"/>
      <c r="CR78" s="2"/>
      <c r="CS78" s="2"/>
      <c r="CT78" s="2"/>
      <c r="CU78" s="2"/>
      <c r="CV78" s="71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  <c r="EN78" s="72"/>
      <c r="EO78" s="72"/>
      <c r="EP78" s="72"/>
      <c r="EQ78" s="72"/>
      <c r="ER78" s="72"/>
      <c r="ES78" s="72"/>
      <c r="ET78" s="72"/>
      <c r="EU78" s="72"/>
      <c r="EV78" s="72"/>
      <c r="EW78" s="72"/>
      <c r="EX78" s="72"/>
      <c r="EY78" s="72"/>
      <c r="EZ78" s="72"/>
      <c r="FA78" s="72"/>
      <c r="FB78" s="72"/>
      <c r="FC78" s="72"/>
      <c r="FD78" s="72"/>
      <c r="FE78" s="72"/>
      <c r="FF78" s="72"/>
      <c r="FG78" s="72"/>
      <c r="FH78" s="72"/>
      <c r="FI78" s="72"/>
      <c r="FJ78" s="72"/>
      <c r="FK78" s="72"/>
      <c r="FL78" s="72"/>
      <c r="FM78" s="72"/>
      <c r="FN78" s="72"/>
      <c r="FO78" s="72"/>
      <c r="FP78" s="72"/>
      <c r="FQ78" s="72"/>
      <c r="FR78" s="72"/>
      <c r="FS78" s="72"/>
      <c r="FT78" s="72"/>
      <c r="FU78" s="72"/>
      <c r="FV78" s="72"/>
      <c r="FW78" s="73"/>
      <c r="FY78" s="2"/>
      <c r="FZ78" s="2"/>
      <c r="GA78" s="2"/>
      <c r="GB78" s="2"/>
      <c r="GC78" s="86" t="s">
        <v>54</v>
      </c>
      <c r="GD78" s="86"/>
      <c r="GE78" s="86"/>
      <c r="GF78" s="86"/>
      <c r="GG78" s="86"/>
      <c r="GH78" s="86"/>
      <c r="GI78" s="86"/>
      <c r="GJ78" s="86"/>
      <c r="GK78" s="86"/>
      <c r="GL78" s="83" t="str">
        <f>データ!CT7</f>
        <v xml:space="preserve"> </v>
      </c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5"/>
      <c r="HA78" s="83" t="str">
        <f>データ!CU7</f>
        <v xml:space="preserve"> </v>
      </c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5"/>
      <c r="HP78" s="83" t="str">
        <f>データ!CV7</f>
        <v xml:space="preserve"> </v>
      </c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5"/>
      <c r="IE78" s="83" t="str">
        <f>データ!CW7</f>
        <v xml:space="preserve"> </v>
      </c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5"/>
      <c r="IT78" s="83" t="str">
        <f>データ!CX7</f>
        <v xml:space="preserve"> </v>
      </c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5"/>
      <c r="JL78" s="2"/>
      <c r="JM78" s="2"/>
      <c r="JN78" s="2"/>
      <c r="JO78" s="2"/>
      <c r="JP78" s="2"/>
      <c r="JQ78" s="2"/>
      <c r="JR78" s="86" t="s">
        <v>54</v>
      </c>
      <c r="JS78" s="86"/>
      <c r="JT78" s="86"/>
      <c r="JU78" s="86"/>
      <c r="JV78" s="86"/>
      <c r="JW78" s="86"/>
      <c r="JX78" s="86"/>
      <c r="JY78" s="86"/>
      <c r="JZ78" s="86"/>
      <c r="KA78" s="83">
        <f>データ!DE7</f>
        <v>58.4</v>
      </c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5"/>
      <c r="KP78" s="83">
        <f>データ!DF7</f>
        <v>83.1</v>
      </c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5"/>
      <c r="LE78" s="83">
        <f>データ!DG7</f>
        <v>54.4</v>
      </c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4"/>
      <c r="LR78" s="84"/>
      <c r="LS78" s="85"/>
      <c r="LT78" s="83">
        <f>データ!DH7</f>
        <v>70.3</v>
      </c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5"/>
      <c r="MI78" s="83">
        <f>データ!DI7</f>
        <v>70</v>
      </c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5"/>
      <c r="MX78" s="2"/>
      <c r="MY78" s="2"/>
      <c r="MZ78" s="2"/>
      <c r="NA78" s="2"/>
      <c r="NB78" s="2"/>
      <c r="NC78" s="34"/>
      <c r="ND78" s="77"/>
      <c r="NE78" s="78"/>
      <c r="NF78" s="78"/>
      <c r="NG78" s="78"/>
      <c r="NH78" s="78"/>
      <c r="NI78" s="78"/>
      <c r="NJ78" s="78"/>
      <c r="NK78" s="78"/>
      <c r="NL78" s="78"/>
      <c r="NM78" s="78"/>
      <c r="NN78" s="78"/>
      <c r="NO78" s="78"/>
      <c r="NP78" s="78"/>
      <c r="NQ78" s="78"/>
      <c r="NR78" s="79"/>
    </row>
    <row r="79" spans="1:382" ht="13.5" customHeight="1" x14ac:dyDescent="0.15">
      <c r="A79" s="2"/>
      <c r="B79" s="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4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6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4"/>
      <c r="ND79" s="77"/>
      <c r="NE79" s="78"/>
      <c r="NF79" s="78"/>
      <c r="NG79" s="78"/>
      <c r="NH79" s="78"/>
      <c r="NI79" s="78"/>
      <c r="NJ79" s="78"/>
      <c r="NK79" s="78"/>
      <c r="NL79" s="78"/>
      <c r="NM79" s="78"/>
      <c r="NN79" s="78"/>
      <c r="NO79" s="78"/>
      <c r="NP79" s="78"/>
      <c r="NQ79" s="78"/>
      <c r="NR79" s="79"/>
    </row>
    <row r="80" spans="1:382" ht="13.5" customHeight="1" x14ac:dyDescent="0.15">
      <c r="A80" s="2"/>
      <c r="B80" s="8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4"/>
      <c r="NC80" s="2"/>
      <c r="ND80" s="77"/>
      <c r="NE80" s="78"/>
      <c r="NF80" s="78"/>
      <c r="NG80" s="78"/>
      <c r="NH80" s="78"/>
      <c r="NI80" s="78"/>
      <c r="NJ80" s="78"/>
      <c r="NK80" s="78"/>
      <c r="NL80" s="78"/>
      <c r="NM80" s="78"/>
      <c r="NN80" s="78"/>
      <c r="NO80" s="78"/>
      <c r="NP80" s="78"/>
      <c r="NQ80" s="78"/>
      <c r="NR80" s="79"/>
    </row>
    <row r="81" spans="1:382" ht="13.5" customHeight="1" x14ac:dyDescent="0.15">
      <c r="A81" s="2"/>
      <c r="B81" s="8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4"/>
      <c r="NC81" s="2"/>
      <c r="ND81" s="77"/>
      <c r="NE81" s="78"/>
      <c r="NF81" s="78"/>
      <c r="NG81" s="78"/>
      <c r="NH81" s="78"/>
      <c r="NI81" s="78"/>
      <c r="NJ81" s="78"/>
      <c r="NK81" s="78"/>
      <c r="NL81" s="78"/>
      <c r="NM81" s="78"/>
      <c r="NN81" s="78"/>
      <c r="NO81" s="78"/>
      <c r="NP81" s="78"/>
      <c r="NQ81" s="78"/>
      <c r="NR81" s="79"/>
    </row>
    <row r="82" spans="1:382" ht="13.5" customHeight="1" x14ac:dyDescent="0.15">
      <c r="A82" s="2"/>
      <c r="B82" s="10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  <c r="IW82" s="15"/>
      <c r="IX82" s="15"/>
      <c r="IY82" s="15"/>
      <c r="IZ82" s="15"/>
      <c r="JA82" s="15"/>
      <c r="JB82" s="15"/>
      <c r="JC82" s="15"/>
      <c r="JD82" s="15"/>
      <c r="JE82" s="15"/>
      <c r="JF82" s="15"/>
      <c r="JG82" s="15"/>
      <c r="JH82" s="15"/>
      <c r="JI82" s="15"/>
      <c r="JJ82" s="15"/>
      <c r="JK82" s="15"/>
      <c r="JL82" s="15"/>
      <c r="JM82" s="15"/>
      <c r="JN82" s="15"/>
      <c r="JO82" s="15"/>
      <c r="JP82" s="15"/>
      <c r="JQ82" s="15"/>
      <c r="JR82" s="15"/>
      <c r="JS82" s="15"/>
      <c r="JT82" s="15"/>
      <c r="JU82" s="15"/>
      <c r="JV82" s="15"/>
      <c r="JW82" s="15"/>
      <c r="JX82" s="15"/>
      <c r="JY82" s="15"/>
      <c r="JZ82" s="15"/>
      <c r="KA82" s="15"/>
      <c r="KB82" s="15"/>
      <c r="KC82" s="15"/>
      <c r="KD82" s="15"/>
      <c r="KE82" s="15"/>
      <c r="KF82" s="15"/>
      <c r="KG82" s="15"/>
      <c r="KH82" s="15"/>
      <c r="KI82" s="15"/>
      <c r="KJ82" s="15"/>
      <c r="KK82" s="15"/>
      <c r="KL82" s="15"/>
      <c r="KM82" s="15"/>
      <c r="KN82" s="15"/>
      <c r="KO82" s="15"/>
      <c r="KP82" s="15"/>
      <c r="KQ82" s="15"/>
      <c r="KR82" s="15"/>
      <c r="KS82" s="15"/>
      <c r="KT82" s="15"/>
      <c r="KU82" s="15"/>
      <c r="KV82" s="15"/>
      <c r="KW82" s="15"/>
      <c r="KX82" s="15"/>
      <c r="KY82" s="15"/>
      <c r="KZ82" s="15"/>
      <c r="LA82" s="15"/>
      <c r="LB82" s="15"/>
      <c r="LC82" s="15"/>
      <c r="LD82" s="15"/>
      <c r="LE82" s="15"/>
      <c r="LF82" s="15"/>
      <c r="LG82" s="15"/>
      <c r="LH82" s="15"/>
      <c r="LI82" s="15"/>
      <c r="LJ82" s="15"/>
      <c r="LK82" s="15"/>
      <c r="LL82" s="15"/>
      <c r="LM82" s="15"/>
      <c r="LN82" s="15"/>
      <c r="LO82" s="15"/>
      <c r="LP82" s="15"/>
      <c r="LQ82" s="15"/>
      <c r="LR82" s="15"/>
      <c r="LS82" s="15"/>
      <c r="LT82" s="15"/>
      <c r="LU82" s="15"/>
      <c r="LV82" s="15"/>
      <c r="LW82" s="15"/>
      <c r="LX82" s="15"/>
      <c r="LY82" s="15"/>
      <c r="LZ82" s="15"/>
      <c r="MA82" s="15"/>
      <c r="MB82" s="15"/>
      <c r="MC82" s="15"/>
      <c r="MD82" s="15"/>
      <c r="ME82" s="15"/>
      <c r="MF82" s="15"/>
      <c r="MG82" s="15"/>
      <c r="MH82" s="15"/>
      <c r="MI82" s="15"/>
      <c r="MJ82" s="15"/>
      <c r="MK82" s="15"/>
      <c r="ML82" s="15"/>
      <c r="MM82" s="15"/>
      <c r="MN82" s="15"/>
      <c r="MO82" s="15"/>
      <c r="MP82" s="15"/>
      <c r="MQ82" s="15"/>
      <c r="MR82" s="15"/>
      <c r="MS82" s="15"/>
      <c r="MT82" s="15"/>
      <c r="MU82" s="15"/>
      <c r="MV82" s="15"/>
      <c r="MW82" s="15"/>
      <c r="MX82" s="15"/>
      <c r="MY82" s="15"/>
      <c r="MZ82" s="15"/>
      <c r="NA82" s="15"/>
      <c r="NB82" s="33"/>
      <c r="NC82" s="2"/>
      <c r="ND82" s="80"/>
      <c r="NE82" s="81"/>
      <c r="NF82" s="81"/>
      <c r="NG82" s="81"/>
      <c r="NH82" s="81"/>
      <c r="NI82" s="81"/>
      <c r="NJ82" s="81"/>
      <c r="NK82" s="81"/>
      <c r="NL82" s="81"/>
      <c r="NM82" s="81"/>
      <c r="NN82" s="81"/>
      <c r="NO82" s="81"/>
      <c r="NP82" s="81"/>
      <c r="NQ82" s="81"/>
      <c r="NR82" s="82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11" t="s">
        <v>59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382" hidden="1" x14ac:dyDescent="0.15">
      <c r="B87" s="11" t="s">
        <v>39</v>
      </c>
      <c r="C87" s="11" t="s">
        <v>61</v>
      </c>
      <c r="D87" s="11" t="s">
        <v>63</v>
      </c>
      <c r="E87" s="11" t="s">
        <v>40</v>
      </c>
      <c r="F87" s="11" t="s">
        <v>5</v>
      </c>
      <c r="G87" s="11" t="s">
        <v>64</v>
      </c>
      <c r="H87" s="11" t="s">
        <v>58</v>
      </c>
      <c r="I87" s="11" t="s">
        <v>60</v>
      </c>
      <c r="J87" s="11" t="s">
        <v>32</v>
      </c>
      <c r="K87" s="11" t="s">
        <v>62</v>
      </c>
      <c r="L87" s="11" t="s">
        <v>66</v>
      </c>
      <c r="M87" s="18" t="s">
        <v>40</v>
      </c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382" hidden="1" x14ac:dyDescent="0.15">
      <c r="B88" s="11" t="str">
        <f>データ!AI6</f>
        <v>【236.1】</v>
      </c>
      <c r="C88" s="11" t="str">
        <f>データ!AT6</f>
        <v>【5.2】</v>
      </c>
      <c r="D88" s="11" t="str">
        <f>データ!BE6</f>
        <v>【3,111】</v>
      </c>
      <c r="E88" s="11" t="str">
        <f>データ!DU6</f>
        <v>【178.5】</v>
      </c>
      <c r="F88" s="11" t="str">
        <f>データ!BP6</f>
        <v>【0.8】</v>
      </c>
      <c r="G88" s="11" t="str">
        <f>データ!CA6</f>
        <v>【10,906】</v>
      </c>
      <c r="H88" s="11" t="str">
        <f>データ!CL6</f>
        <v xml:space="preserve"> </v>
      </c>
      <c r="I88" s="11" t="s">
        <v>46</v>
      </c>
      <c r="J88" s="11" t="s">
        <v>46</v>
      </c>
      <c r="K88" s="11" t="str">
        <f>データ!CY6</f>
        <v xml:space="preserve"> </v>
      </c>
      <c r="L88" s="11" t="str">
        <f>データ!DJ6</f>
        <v>【99.8】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</sheetData>
  <sheetProtection algorithmName="SHA-512" hashValue="l+78YvSDaQW5kZNIgo8iKDeoXrxPnJE/R80fjfxcrMU1FLLLPzzFxfysLl6vOWwE3vsIQvKp62V0QFY/kfpwvA==" saltValue="P+yYSkA0RS3XAi69IHlu2Q==" spinCount="100000" sheet="1" objects="1" scenarios="1" formatCells="0" formatColumns="0" formatRows="0"/>
  <mergeCells count="208"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F10:NQ10"/>
    <mergeCell ref="ND14:NR14"/>
    <mergeCell ref="U30:AM30"/>
    <mergeCell ref="AN30:BF30"/>
    <mergeCell ref="BG30:BY30"/>
    <mergeCell ref="BZ30:CR30"/>
    <mergeCell ref="CS30:DK30"/>
    <mergeCell ref="EL30:FD30"/>
    <mergeCell ref="FE30:FW30"/>
    <mergeCell ref="FX30:GP30"/>
    <mergeCell ref="GQ30:HI30"/>
    <mergeCell ref="HJ30:IB30"/>
    <mergeCell ref="JC30:JU30"/>
    <mergeCell ref="JV30:KN30"/>
    <mergeCell ref="KO30:LG30"/>
    <mergeCell ref="LH30:LZ30"/>
    <mergeCell ref="MA30:MS30"/>
    <mergeCell ref="JV31:KN31"/>
    <mergeCell ref="KO31:LG31"/>
    <mergeCell ref="LH31:LZ31"/>
    <mergeCell ref="MA31:MS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FX32:GP32"/>
    <mergeCell ref="GQ32:HI32"/>
    <mergeCell ref="HJ32:IB32"/>
    <mergeCell ref="IR32:JB32"/>
    <mergeCell ref="JC32:JU32"/>
    <mergeCell ref="JV32:KN32"/>
    <mergeCell ref="KO32:LG32"/>
    <mergeCell ref="LH32:LZ32"/>
    <mergeCell ref="MA32:MS32"/>
    <mergeCell ref="FX31:GP31"/>
    <mergeCell ref="GQ31:HI31"/>
    <mergeCell ref="HJ31:IB31"/>
    <mergeCell ref="IR31:JB31"/>
    <mergeCell ref="JC31:JU31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GQ51:HI51"/>
    <mergeCell ref="HJ51:IB51"/>
    <mergeCell ref="JC51:JU51"/>
    <mergeCell ref="JV51:KN51"/>
    <mergeCell ref="KO51:LG51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FX52:GP52"/>
    <mergeCell ref="GQ52:HI52"/>
    <mergeCell ref="HJ52:IB52"/>
    <mergeCell ref="IR52:JB52"/>
    <mergeCell ref="JC52:JU52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EL53:FD53"/>
    <mergeCell ref="FE53:FW53"/>
    <mergeCell ref="FX53:GP53"/>
    <mergeCell ref="GQ53:HI53"/>
    <mergeCell ref="HJ53:IB53"/>
    <mergeCell ref="IR53:JB53"/>
    <mergeCell ref="JC53:JU53"/>
    <mergeCell ref="JV53:KN53"/>
    <mergeCell ref="KO53:LG53"/>
    <mergeCell ref="LH53:LZ53"/>
    <mergeCell ref="MA53:MS53"/>
    <mergeCell ref="ND65:NR65"/>
    <mergeCell ref="R76:AF76"/>
    <mergeCell ref="AG76:AU76"/>
    <mergeCell ref="AV76:BJ76"/>
    <mergeCell ref="BK76:BY76"/>
    <mergeCell ref="BZ76:CN76"/>
    <mergeCell ref="GL76:GZ76"/>
    <mergeCell ref="HA76:HO76"/>
    <mergeCell ref="HP76:ID76"/>
    <mergeCell ref="IE76:IS76"/>
    <mergeCell ref="IT76:JH76"/>
    <mergeCell ref="KA76:KO76"/>
    <mergeCell ref="KP76:LD76"/>
    <mergeCell ref="LE76:LS76"/>
    <mergeCell ref="LT76:MH76"/>
    <mergeCell ref="MI76:MW76"/>
    <mergeCell ref="IT77:JH77"/>
    <mergeCell ref="JR77:JZ77"/>
    <mergeCell ref="KA77:KO77"/>
    <mergeCell ref="KP77:LD77"/>
    <mergeCell ref="LE77:LS77"/>
    <mergeCell ref="LT77:MH77"/>
    <mergeCell ref="MI77:MW77"/>
    <mergeCell ref="I77:Q77"/>
    <mergeCell ref="R77:AF77"/>
    <mergeCell ref="AG77:AU77"/>
    <mergeCell ref="AV77:BJ77"/>
    <mergeCell ref="BK77:BY77"/>
    <mergeCell ref="BZ77:CN77"/>
    <mergeCell ref="GC77:GK77"/>
    <mergeCell ref="GL77:GZ77"/>
    <mergeCell ref="HA77:HO77"/>
    <mergeCell ref="AG78:AU78"/>
    <mergeCell ref="AV78:BJ78"/>
    <mergeCell ref="BK78:BY78"/>
    <mergeCell ref="BZ78:CN78"/>
    <mergeCell ref="GC78:GK78"/>
    <mergeCell ref="GL78:GZ78"/>
    <mergeCell ref="HA78:HO78"/>
    <mergeCell ref="HP77:ID77"/>
    <mergeCell ref="IE77:IS77"/>
    <mergeCell ref="B2:NR4"/>
    <mergeCell ref="ND11:NR13"/>
    <mergeCell ref="H14:IE15"/>
    <mergeCell ref="IP14:MV15"/>
    <mergeCell ref="H60:MV61"/>
    <mergeCell ref="CV63:FW66"/>
    <mergeCell ref="CV67:FW70"/>
    <mergeCell ref="CV72:FW75"/>
    <mergeCell ref="CV76:FW79"/>
    <mergeCell ref="ND15:NR30"/>
    <mergeCell ref="ND32:NR47"/>
    <mergeCell ref="ND49:NR64"/>
    <mergeCell ref="ND66:NR82"/>
    <mergeCell ref="HP78:ID78"/>
    <mergeCell ref="IE78:IS78"/>
    <mergeCell ref="IT78:JH78"/>
    <mergeCell ref="JR78:JZ78"/>
    <mergeCell ref="KA78:KO78"/>
    <mergeCell ref="KP78:LD78"/>
    <mergeCell ref="LE78:LS78"/>
    <mergeCell ref="LT78:MH78"/>
    <mergeCell ref="MI78:MW78"/>
    <mergeCell ref="I78:Q78"/>
    <mergeCell ref="R78:AF78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51</v>
      </c>
      <c r="Y1" s="18">
        <v>1</v>
      </c>
      <c r="Z1" s="18">
        <v>1</v>
      </c>
      <c r="AA1" s="18">
        <v>1</v>
      </c>
      <c r="AB1" s="18">
        <v>1</v>
      </c>
      <c r="AC1" s="18">
        <v>1</v>
      </c>
      <c r="AD1" s="18">
        <v>1</v>
      </c>
      <c r="AE1" s="18">
        <v>1</v>
      </c>
      <c r="AF1" s="18">
        <v>1</v>
      </c>
      <c r="AG1" s="18">
        <v>1</v>
      </c>
      <c r="AH1" s="18">
        <v>1</v>
      </c>
      <c r="AI1" s="18"/>
      <c r="AJ1" s="18">
        <v>1</v>
      </c>
      <c r="AK1" s="18">
        <v>1</v>
      </c>
      <c r="AL1" s="18">
        <v>1</v>
      </c>
      <c r="AM1" s="18">
        <v>1</v>
      </c>
      <c r="AN1" s="18">
        <v>1</v>
      </c>
      <c r="AO1" s="18">
        <v>1</v>
      </c>
      <c r="AP1" s="18">
        <v>1</v>
      </c>
      <c r="AQ1" s="18">
        <v>1</v>
      </c>
      <c r="AR1" s="18">
        <v>1</v>
      </c>
      <c r="AS1" s="18">
        <v>1</v>
      </c>
      <c r="AT1" s="18"/>
      <c r="AU1" s="18">
        <v>1</v>
      </c>
      <c r="AV1" s="18">
        <v>1</v>
      </c>
      <c r="AW1" s="18">
        <v>1</v>
      </c>
      <c r="AX1" s="18">
        <v>1</v>
      </c>
      <c r="AY1" s="18">
        <v>1</v>
      </c>
      <c r="AZ1" s="18">
        <v>1</v>
      </c>
      <c r="BA1" s="18">
        <v>1</v>
      </c>
      <c r="BB1" s="18">
        <v>1</v>
      </c>
      <c r="BC1" s="18">
        <v>1</v>
      </c>
      <c r="BD1" s="18">
        <v>1</v>
      </c>
      <c r="BE1" s="18"/>
      <c r="BF1" s="18">
        <v>1</v>
      </c>
      <c r="BG1" s="18">
        <v>1</v>
      </c>
      <c r="BH1" s="18">
        <v>1</v>
      </c>
      <c r="BI1" s="18">
        <v>1</v>
      </c>
      <c r="BJ1" s="18">
        <v>1</v>
      </c>
      <c r="BK1" s="18">
        <v>1</v>
      </c>
      <c r="BL1" s="18">
        <v>1</v>
      </c>
      <c r="BM1" s="18">
        <v>1</v>
      </c>
      <c r="BN1" s="18">
        <v>1</v>
      </c>
      <c r="BO1" s="18">
        <v>1</v>
      </c>
      <c r="BP1" s="18"/>
      <c r="BQ1" s="18">
        <v>1</v>
      </c>
      <c r="BR1" s="18">
        <v>1</v>
      </c>
      <c r="BS1" s="18">
        <v>1</v>
      </c>
      <c r="BT1" s="18">
        <v>1</v>
      </c>
      <c r="BU1" s="18">
        <v>1</v>
      </c>
      <c r="BV1" s="18">
        <v>1</v>
      </c>
      <c r="BW1" s="18">
        <v>1</v>
      </c>
      <c r="BX1" s="18">
        <v>1</v>
      </c>
      <c r="BY1" s="18">
        <v>1</v>
      </c>
      <c r="BZ1" s="18">
        <v>1</v>
      </c>
      <c r="CA1" s="18"/>
      <c r="CB1" s="18">
        <v>1</v>
      </c>
      <c r="CC1" s="18">
        <v>1</v>
      </c>
      <c r="CD1" s="18">
        <v>1</v>
      </c>
      <c r="CE1" s="18">
        <v>1</v>
      </c>
      <c r="CF1" s="18">
        <v>1</v>
      </c>
      <c r="CG1" s="18">
        <v>1</v>
      </c>
      <c r="CH1" s="18">
        <v>1</v>
      </c>
      <c r="CI1" s="18">
        <v>1</v>
      </c>
      <c r="CJ1" s="18">
        <v>1</v>
      </c>
      <c r="CK1" s="18">
        <v>1</v>
      </c>
      <c r="CL1" s="18"/>
      <c r="CO1" s="18">
        <v>1</v>
      </c>
      <c r="CP1" s="18">
        <v>1</v>
      </c>
      <c r="CQ1" s="18">
        <v>1</v>
      </c>
      <c r="CR1" s="18">
        <v>1</v>
      </c>
      <c r="CS1" s="18">
        <v>1</v>
      </c>
      <c r="CT1" s="18">
        <v>1</v>
      </c>
      <c r="CU1" s="18">
        <v>1</v>
      </c>
      <c r="CV1" s="18">
        <v>1</v>
      </c>
      <c r="CW1" s="18">
        <v>1</v>
      </c>
      <c r="CX1" s="18">
        <v>1</v>
      </c>
      <c r="CY1" s="18"/>
      <c r="CZ1" s="18">
        <v>1</v>
      </c>
      <c r="DA1" s="18">
        <v>1</v>
      </c>
      <c r="DB1" s="18">
        <v>1</v>
      </c>
      <c r="DC1" s="18">
        <v>1</v>
      </c>
      <c r="DD1" s="18">
        <v>1</v>
      </c>
      <c r="DE1" s="18">
        <v>1</v>
      </c>
      <c r="DF1" s="18">
        <v>1</v>
      </c>
      <c r="DG1" s="18">
        <v>1</v>
      </c>
      <c r="DH1" s="18">
        <v>1</v>
      </c>
      <c r="DI1" s="18">
        <v>1</v>
      </c>
      <c r="DJ1" s="18"/>
      <c r="DK1" s="18">
        <v>1</v>
      </c>
      <c r="DL1" s="18">
        <v>1</v>
      </c>
      <c r="DM1" s="18">
        <v>1</v>
      </c>
      <c r="DN1" s="18">
        <v>1</v>
      </c>
      <c r="DO1" s="18">
        <v>1</v>
      </c>
      <c r="DP1" s="18">
        <v>1</v>
      </c>
      <c r="DQ1" s="18">
        <v>1</v>
      </c>
      <c r="DR1" s="18">
        <v>1</v>
      </c>
      <c r="DS1" s="18">
        <v>1</v>
      </c>
      <c r="DT1" s="18">
        <v>1</v>
      </c>
      <c r="DU1" s="18"/>
    </row>
    <row r="2" spans="1:125" x14ac:dyDescent="0.15">
      <c r="A2" s="36" t="s">
        <v>42</v>
      </c>
      <c r="B2" s="36">
        <f t="shared" ref="B2:DU2" si="0">COLUMN()-1</f>
        <v>1</v>
      </c>
      <c r="C2" s="36">
        <f t="shared" si="0"/>
        <v>2</v>
      </c>
      <c r="D2" s="36">
        <f t="shared" si="0"/>
        <v>3</v>
      </c>
      <c r="E2" s="36">
        <f t="shared" si="0"/>
        <v>4</v>
      </c>
      <c r="F2" s="36">
        <f t="shared" si="0"/>
        <v>5</v>
      </c>
      <c r="G2" s="36">
        <f t="shared" si="0"/>
        <v>6</v>
      </c>
      <c r="H2" s="36">
        <f t="shared" si="0"/>
        <v>7</v>
      </c>
      <c r="I2" s="36">
        <f t="shared" si="0"/>
        <v>8</v>
      </c>
      <c r="J2" s="36">
        <f t="shared" si="0"/>
        <v>9</v>
      </c>
      <c r="K2" s="36">
        <f t="shared" si="0"/>
        <v>10</v>
      </c>
      <c r="L2" s="36">
        <f t="shared" si="0"/>
        <v>11</v>
      </c>
      <c r="M2" s="36">
        <f t="shared" si="0"/>
        <v>12</v>
      </c>
      <c r="N2" s="36">
        <f t="shared" si="0"/>
        <v>13</v>
      </c>
      <c r="O2" s="36">
        <f t="shared" si="0"/>
        <v>14</v>
      </c>
      <c r="P2" s="36">
        <f t="shared" si="0"/>
        <v>15</v>
      </c>
      <c r="Q2" s="36">
        <f t="shared" si="0"/>
        <v>16</v>
      </c>
      <c r="R2" s="36">
        <f t="shared" si="0"/>
        <v>17</v>
      </c>
      <c r="S2" s="36">
        <f t="shared" si="0"/>
        <v>18</v>
      </c>
      <c r="T2" s="36">
        <f t="shared" si="0"/>
        <v>19</v>
      </c>
      <c r="U2" s="36">
        <f t="shared" si="0"/>
        <v>20</v>
      </c>
      <c r="V2" s="36">
        <f t="shared" si="0"/>
        <v>21</v>
      </c>
      <c r="W2" s="36">
        <f t="shared" si="0"/>
        <v>22</v>
      </c>
      <c r="X2" s="36">
        <f t="shared" si="0"/>
        <v>23</v>
      </c>
      <c r="Y2" s="36">
        <f t="shared" si="0"/>
        <v>24</v>
      </c>
      <c r="Z2" s="36">
        <f t="shared" si="0"/>
        <v>25</v>
      </c>
      <c r="AA2" s="36">
        <f t="shared" si="0"/>
        <v>26</v>
      </c>
      <c r="AB2" s="36">
        <f t="shared" si="0"/>
        <v>27</v>
      </c>
      <c r="AC2" s="36">
        <f t="shared" si="0"/>
        <v>28</v>
      </c>
      <c r="AD2" s="36">
        <f t="shared" si="0"/>
        <v>29</v>
      </c>
      <c r="AE2" s="36">
        <f t="shared" si="0"/>
        <v>30</v>
      </c>
      <c r="AF2" s="36">
        <f t="shared" si="0"/>
        <v>31</v>
      </c>
      <c r="AG2" s="36">
        <f t="shared" si="0"/>
        <v>32</v>
      </c>
      <c r="AH2" s="36">
        <f t="shared" si="0"/>
        <v>33</v>
      </c>
      <c r="AI2" s="36">
        <f t="shared" si="0"/>
        <v>34</v>
      </c>
      <c r="AJ2" s="36">
        <f t="shared" si="0"/>
        <v>35</v>
      </c>
      <c r="AK2" s="36">
        <f t="shared" si="0"/>
        <v>36</v>
      </c>
      <c r="AL2" s="36">
        <f t="shared" si="0"/>
        <v>37</v>
      </c>
      <c r="AM2" s="36">
        <f t="shared" si="0"/>
        <v>38</v>
      </c>
      <c r="AN2" s="36">
        <f t="shared" si="0"/>
        <v>39</v>
      </c>
      <c r="AO2" s="36">
        <f t="shared" si="0"/>
        <v>40</v>
      </c>
      <c r="AP2" s="36">
        <f t="shared" si="0"/>
        <v>41</v>
      </c>
      <c r="AQ2" s="36">
        <f t="shared" si="0"/>
        <v>42</v>
      </c>
      <c r="AR2" s="36">
        <f t="shared" si="0"/>
        <v>43</v>
      </c>
      <c r="AS2" s="36">
        <f t="shared" si="0"/>
        <v>44</v>
      </c>
      <c r="AT2" s="36">
        <f t="shared" si="0"/>
        <v>45</v>
      </c>
      <c r="AU2" s="36">
        <f t="shared" si="0"/>
        <v>46</v>
      </c>
      <c r="AV2" s="36">
        <f t="shared" si="0"/>
        <v>47</v>
      </c>
      <c r="AW2" s="36">
        <f t="shared" si="0"/>
        <v>48</v>
      </c>
      <c r="AX2" s="36">
        <f t="shared" si="0"/>
        <v>49</v>
      </c>
      <c r="AY2" s="36">
        <f t="shared" si="0"/>
        <v>50</v>
      </c>
      <c r="AZ2" s="36">
        <f t="shared" si="0"/>
        <v>51</v>
      </c>
      <c r="BA2" s="36">
        <f t="shared" si="0"/>
        <v>52</v>
      </c>
      <c r="BB2" s="36">
        <f t="shared" si="0"/>
        <v>53</v>
      </c>
      <c r="BC2" s="36">
        <f t="shared" si="0"/>
        <v>54</v>
      </c>
      <c r="BD2" s="36">
        <f t="shared" si="0"/>
        <v>55</v>
      </c>
      <c r="BE2" s="36">
        <f t="shared" si="0"/>
        <v>56</v>
      </c>
      <c r="BF2" s="36">
        <f t="shared" si="0"/>
        <v>57</v>
      </c>
      <c r="BG2" s="36">
        <f t="shared" si="0"/>
        <v>58</v>
      </c>
      <c r="BH2" s="36">
        <f t="shared" si="0"/>
        <v>59</v>
      </c>
      <c r="BI2" s="36">
        <f t="shared" si="0"/>
        <v>60</v>
      </c>
      <c r="BJ2" s="36">
        <f t="shared" si="0"/>
        <v>61</v>
      </c>
      <c r="BK2" s="36">
        <f t="shared" si="0"/>
        <v>62</v>
      </c>
      <c r="BL2" s="36">
        <f t="shared" si="0"/>
        <v>63</v>
      </c>
      <c r="BM2" s="36">
        <f t="shared" si="0"/>
        <v>64</v>
      </c>
      <c r="BN2" s="36">
        <f t="shared" si="0"/>
        <v>65</v>
      </c>
      <c r="BO2" s="36">
        <f t="shared" si="0"/>
        <v>66</v>
      </c>
      <c r="BP2" s="36">
        <f t="shared" si="0"/>
        <v>67</v>
      </c>
      <c r="BQ2" s="36">
        <f t="shared" si="0"/>
        <v>68</v>
      </c>
      <c r="BR2" s="36">
        <f t="shared" si="0"/>
        <v>69</v>
      </c>
      <c r="BS2" s="36">
        <f t="shared" si="0"/>
        <v>70</v>
      </c>
      <c r="BT2" s="36">
        <f t="shared" si="0"/>
        <v>71</v>
      </c>
      <c r="BU2" s="36">
        <f t="shared" si="0"/>
        <v>72</v>
      </c>
      <c r="BV2" s="36">
        <f t="shared" si="0"/>
        <v>73</v>
      </c>
      <c r="BW2" s="36">
        <f t="shared" si="0"/>
        <v>74</v>
      </c>
      <c r="BX2" s="36">
        <f t="shared" si="0"/>
        <v>75</v>
      </c>
      <c r="BY2" s="36">
        <f t="shared" si="0"/>
        <v>76</v>
      </c>
      <c r="BZ2" s="36">
        <f t="shared" si="0"/>
        <v>77</v>
      </c>
      <c r="CA2" s="36">
        <f t="shared" si="0"/>
        <v>78</v>
      </c>
      <c r="CB2" s="36">
        <f t="shared" si="0"/>
        <v>79</v>
      </c>
      <c r="CC2" s="36">
        <f t="shared" si="0"/>
        <v>80</v>
      </c>
      <c r="CD2" s="36">
        <f t="shared" si="0"/>
        <v>81</v>
      </c>
      <c r="CE2" s="36">
        <f t="shared" si="0"/>
        <v>82</v>
      </c>
      <c r="CF2" s="36">
        <f t="shared" si="0"/>
        <v>83</v>
      </c>
      <c r="CG2" s="36">
        <f t="shared" si="0"/>
        <v>84</v>
      </c>
      <c r="CH2" s="36">
        <f t="shared" si="0"/>
        <v>85</v>
      </c>
      <c r="CI2" s="36">
        <f t="shared" si="0"/>
        <v>86</v>
      </c>
      <c r="CJ2" s="36">
        <f t="shared" si="0"/>
        <v>87</v>
      </c>
      <c r="CK2" s="36">
        <f t="shared" si="0"/>
        <v>88</v>
      </c>
      <c r="CL2" s="36">
        <f t="shared" si="0"/>
        <v>89</v>
      </c>
      <c r="CM2" s="36">
        <f t="shared" si="0"/>
        <v>90</v>
      </c>
      <c r="CN2" s="36">
        <f t="shared" si="0"/>
        <v>91</v>
      </c>
      <c r="CO2" s="36">
        <f t="shared" si="0"/>
        <v>92</v>
      </c>
      <c r="CP2" s="36">
        <f t="shared" si="0"/>
        <v>93</v>
      </c>
      <c r="CQ2" s="36">
        <f t="shared" si="0"/>
        <v>94</v>
      </c>
      <c r="CR2" s="36">
        <f t="shared" si="0"/>
        <v>95</v>
      </c>
      <c r="CS2" s="36">
        <f t="shared" si="0"/>
        <v>96</v>
      </c>
      <c r="CT2" s="36">
        <f t="shared" si="0"/>
        <v>97</v>
      </c>
      <c r="CU2" s="36">
        <f t="shared" si="0"/>
        <v>98</v>
      </c>
      <c r="CV2" s="36">
        <f t="shared" si="0"/>
        <v>99</v>
      </c>
      <c r="CW2" s="36">
        <f t="shared" si="0"/>
        <v>100</v>
      </c>
      <c r="CX2" s="36">
        <f t="shared" si="0"/>
        <v>101</v>
      </c>
      <c r="CY2" s="36">
        <f t="shared" si="0"/>
        <v>102</v>
      </c>
      <c r="CZ2" s="36">
        <f t="shared" si="0"/>
        <v>103</v>
      </c>
      <c r="DA2" s="36">
        <f t="shared" si="0"/>
        <v>104</v>
      </c>
      <c r="DB2" s="36">
        <f t="shared" si="0"/>
        <v>105</v>
      </c>
      <c r="DC2" s="36">
        <f t="shared" si="0"/>
        <v>106</v>
      </c>
      <c r="DD2" s="36">
        <f t="shared" si="0"/>
        <v>107</v>
      </c>
      <c r="DE2" s="36">
        <f t="shared" si="0"/>
        <v>108</v>
      </c>
      <c r="DF2" s="36">
        <f t="shared" si="0"/>
        <v>109</v>
      </c>
      <c r="DG2" s="36">
        <f t="shared" si="0"/>
        <v>110</v>
      </c>
      <c r="DH2" s="36">
        <f t="shared" si="0"/>
        <v>111</v>
      </c>
      <c r="DI2" s="36">
        <f t="shared" si="0"/>
        <v>112</v>
      </c>
      <c r="DJ2" s="36">
        <f t="shared" si="0"/>
        <v>113</v>
      </c>
      <c r="DK2" s="36">
        <f t="shared" si="0"/>
        <v>114</v>
      </c>
      <c r="DL2" s="36">
        <f t="shared" si="0"/>
        <v>115</v>
      </c>
      <c r="DM2" s="36">
        <f t="shared" si="0"/>
        <v>116</v>
      </c>
      <c r="DN2" s="36">
        <f t="shared" si="0"/>
        <v>117</v>
      </c>
      <c r="DO2" s="36">
        <f t="shared" si="0"/>
        <v>118</v>
      </c>
      <c r="DP2" s="36">
        <f t="shared" si="0"/>
        <v>119</v>
      </c>
      <c r="DQ2" s="36">
        <f t="shared" si="0"/>
        <v>120</v>
      </c>
      <c r="DR2" s="36">
        <f t="shared" si="0"/>
        <v>121</v>
      </c>
      <c r="DS2" s="36">
        <f t="shared" si="0"/>
        <v>122</v>
      </c>
      <c r="DT2" s="36">
        <f t="shared" si="0"/>
        <v>123</v>
      </c>
      <c r="DU2" s="36">
        <f t="shared" si="0"/>
        <v>124</v>
      </c>
    </row>
    <row r="3" spans="1:125" ht="13.15" customHeight="1" x14ac:dyDescent="0.15">
      <c r="A3" s="36" t="s">
        <v>20</v>
      </c>
      <c r="B3" s="38" t="s">
        <v>34</v>
      </c>
      <c r="C3" s="38" t="s">
        <v>67</v>
      </c>
      <c r="D3" s="38" t="s">
        <v>69</v>
      </c>
      <c r="E3" s="38" t="s">
        <v>4</v>
      </c>
      <c r="F3" s="38" t="s">
        <v>3</v>
      </c>
      <c r="G3" s="38" t="s">
        <v>53</v>
      </c>
      <c r="H3" s="135" t="s">
        <v>23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50" t="s">
        <v>70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9"/>
      <c r="CM3" s="60"/>
      <c r="CN3" s="60"/>
      <c r="CO3" s="50" t="s">
        <v>11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61"/>
      <c r="DA3" s="53"/>
      <c r="DB3" s="53"/>
      <c r="DC3" s="53"/>
      <c r="DD3" s="53"/>
      <c r="DE3" s="53"/>
      <c r="DF3" s="53"/>
      <c r="DG3" s="53"/>
      <c r="DH3" s="53"/>
      <c r="DI3" s="53"/>
      <c r="DJ3" s="59"/>
      <c r="DK3" s="53" t="s">
        <v>50</v>
      </c>
      <c r="DL3" s="53"/>
      <c r="DM3" s="53"/>
      <c r="DN3" s="53"/>
      <c r="DO3" s="53"/>
      <c r="DP3" s="53"/>
      <c r="DQ3" s="53"/>
      <c r="DR3" s="53"/>
      <c r="DS3" s="53"/>
      <c r="DT3" s="53"/>
      <c r="DU3" s="59"/>
    </row>
    <row r="4" spans="1:125" x14ac:dyDescent="0.15">
      <c r="A4" s="36" t="s">
        <v>65</v>
      </c>
      <c r="B4" s="39"/>
      <c r="C4" s="39"/>
      <c r="D4" s="39"/>
      <c r="E4" s="39"/>
      <c r="F4" s="39"/>
      <c r="G4" s="39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2" t="s">
        <v>48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31" t="s">
        <v>28</v>
      </c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41" t="s">
        <v>49</v>
      </c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 t="s">
        <v>2</v>
      </c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41" t="s">
        <v>13</v>
      </c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 t="s">
        <v>71</v>
      </c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9" t="s">
        <v>72</v>
      </c>
      <c r="CN4" s="139" t="s">
        <v>73</v>
      </c>
      <c r="CO4" s="132" t="s">
        <v>74</v>
      </c>
      <c r="CP4" s="133"/>
      <c r="CQ4" s="133"/>
      <c r="CR4" s="133"/>
      <c r="CS4" s="133"/>
      <c r="CT4" s="133"/>
      <c r="CU4" s="133"/>
      <c r="CV4" s="133"/>
      <c r="CW4" s="133"/>
      <c r="CX4" s="133"/>
      <c r="CY4" s="134"/>
      <c r="CZ4" s="131" t="s">
        <v>75</v>
      </c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2" t="s">
        <v>76</v>
      </c>
      <c r="DL4" s="133"/>
      <c r="DM4" s="133"/>
      <c r="DN4" s="133"/>
      <c r="DO4" s="133"/>
      <c r="DP4" s="133"/>
      <c r="DQ4" s="133"/>
      <c r="DR4" s="133"/>
      <c r="DS4" s="133"/>
      <c r="DT4" s="133"/>
      <c r="DU4" s="134"/>
    </row>
    <row r="5" spans="1:125" x14ac:dyDescent="0.15">
      <c r="A5" s="36" t="s">
        <v>77</v>
      </c>
      <c r="B5" s="40"/>
      <c r="C5" s="40"/>
      <c r="D5" s="40"/>
      <c r="E5" s="40"/>
      <c r="F5" s="40"/>
      <c r="G5" s="40"/>
      <c r="H5" s="44" t="s">
        <v>78</v>
      </c>
      <c r="I5" s="44" t="s">
        <v>80</v>
      </c>
      <c r="J5" s="44" t="s">
        <v>81</v>
      </c>
      <c r="K5" s="44" t="s">
        <v>83</v>
      </c>
      <c r="L5" s="44" t="s">
        <v>84</v>
      </c>
      <c r="M5" s="44" t="s">
        <v>17</v>
      </c>
      <c r="N5" s="44" t="s">
        <v>7</v>
      </c>
      <c r="O5" s="44" t="s">
        <v>85</v>
      </c>
      <c r="P5" s="44" t="s">
        <v>27</v>
      </c>
      <c r="Q5" s="44" t="s">
        <v>86</v>
      </c>
      <c r="R5" s="44" t="s">
        <v>87</v>
      </c>
      <c r="S5" s="44" t="s">
        <v>88</v>
      </c>
      <c r="T5" s="44" t="s">
        <v>89</v>
      </c>
      <c r="U5" s="44" t="s">
        <v>90</v>
      </c>
      <c r="V5" s="44" t="s">
        <v>91</v>
      </c>
      <c r="W5" s="44" t="s">
        <v>92</v>
      </c>
      <c r="X5" s="44" t="s">
        <v>93</v>
      </c>
      <c r="Y5" s="44" t="s">
        <v>30</v>
      </c>
      <c r="Z5" s="44" t="s">
        <v>94</v>
      </c>
      <c r="AA5" s="44" t="s">
        <v>95</v>
      </c>
      <c r="AB5" s="44" t="s">
        <v>96</v>
      </c>
      <c r="AC5" s="44" t="s">
        <v>97</v>
      </c>
      <c r="AD5" s="44" t="s">
        <v>98</v>
      </c>
      <c r="AE5" s="44" t="s">
        <v>68</v>
      </c>
      <c r="AF5" s="44" t="s">
        <v>99</v>
      </c>
      <c r="AG5" s="44" t="s">
        <v>100</v>
      </c>
      <c r="AH5" s="44" t="s">
        <v>101</v>
      </c>
      <c r="AI5" s="44" t="s">
        <v>102</v>
      </c>
      <c r="AJ5" s="44" t="s">
        <v>30</v>
      </c>
      <c r="AK5" s="44" t="s">
        <v>94</v>
      </c>
      <c r="AL5" s="44" t="s">
        <v>95</v>
      </c>
      <c r="AM5" s="44" t="s">
        <v>96</v>
      </c>
      <c r="AN5" s="44" t="s">
        <v>97</v>
      </c>
      <c r="AO5" s="44" t="s">
        <v>98</v>
      </c>
      <c r="AP5" s="44" t="s">
        <v>68</v>
      </c>
      <c r="AQ5" s="44" t="s">
        <v>99</v>
      </c>
      <c r="AR5" s="44" t="s">
        <v>100</v>
      </c>
      <c r="AS5" s="44" t="s">
        <v>101</v>
      </c>
      <c r="AT5" s="44" t="s">
        <v>102</v>
      </c>
      <c r="AU5" s="44" t="s">
        <v>30</v>
      </c>
      <c r="AV5" s="44" t="s">
        <v>94</v>
      </c>
      <c r="AW5" s="44" t="s">
        <v>95</v>
      </c>
      <c r="AX5" s="44" t="s">
        <v>96</v>
      </c>
      <c r="AY5" s="44" t="s">
        <v>97</v>
      </c>
      <c r="AZ5" s="44" t="s">
        <v>98</v>
      </c>
      <c r="BA5" s="44" t="s">
        <v>68</v>
      </c>
      <c r="BB5" s="44" t="s">
        <v>99</v>
      </c>
      <c r="BC5" s="44" t="s">
        <v>100</v>
      </c>
      <c r="BD5" s="44" t="s">
        <v>101</v>
      </c>
      <c r="BE5" s="44" t="s">
        <v>102</v>
      </c>
      <c r="BF5" s="44" t="s">
        <v>30</v>
      </c>
      <c r="BG5" s="44" t="s">
        <v>94</v>
      </c>
      <c r="BH5" s="44" t="s">
        <v>95</v>
      </c>
      <c r="BI5" s="44" t="s">
        <v>96</v>
      </c>
      <c r="BJ5" s="44" t="s">
        <v>97</v>
      </c>
      <c r="BK5" s="44" t="s">
        <v>98</v>
      </c>
      <c r="BL5" s="44" t="s">
        <v>68</v>
      </c>
      <c r="BM5" s="44" t="s">
        <v>99</v>
      </c>
      <c r="BN5" s="44" t="s">
        <v>100</v>
      </c>
      <c r="BO5" s="44" t="s">
        <v>101</v>
      </c>
      <c r="BP5" s="44" t="s">
        <v>102</v>
      </c>
      <c r="BQ5" s="44" t="s">
        <v>30</v>
      </c>
      <c r="BR5" s="44" t="s">
        <v>94</v>
      </c>
      <c r="BS5" s="44" t="s">
        <v>95</v>
      </c>
      <c r="BT5" s="44" t="s">
        <v>96</v>
      </c>
      <c r="BU5" s="44" t="s">
        <v>97</v>
      </c>
      <c r="BV5" s="44" t="s">
        <v>98</v>
      </c>
      <c r="BW5" s="44" t="s">
        <v>68</v>
      </c>
      <c r="BX5" s="44" t="s">
        <v>99</v>
      </c>
      <c r="BY5" s="44" t="s">
        <v>100</v>
      </c>
      <c r="BZ5" s="44" t="s">
        <v>101</v>
      </c>
      <c r="CA5" s="44" t="s">
        <v>102</v>
      </c>
      <c r="CB5" s="44" t="s">
        <v>30</v>
      </c>
      <c r="CC5" s="44" t="s">
        <v>94</v>
      </c>
      <c r="CD5" s="44" t="s">
        <v>95</v>
      </c>
      <c r="CE5" s="44" t="s">
        <v>96</v>
      </c>
      <c r="CF5" s="44" t="s">
        <v>97</v>
      </c>
      <c r="CG5" s="44" t="s">
        <v>98</v>
      </c>
      <c r="CH5" s="44" t="s">
        <v>68</v>
      </c>
      <c r="CI5" s="44" t="s">
        <v>99</v>
      </c>
      <c r="CJ5" s="44" t="s">
        <v>100</v>
      </c>
      <c r="CK5" s="44" t="s">
        <v>101</v>
      </c>
      <c r="CL5" s="44" t="s">
        <v>102</v>
      </c>
      <c r="CM5" s="140"/>
      <c r="CN5" s="140"/>
      <c r="CO5" s="44" t="s">
        <v>30</v>
      </c>
      <c r="CP5" s="44" t="s">
        <v>94</v>
      </c>
      <c r="CQ5" s="44" t="s">
        <v>95</v>
      </c>
      <c r="CR5" s="44" t="s">
        <v>96</v>
      </c>
      <c r="CS5" s="44" t="s">
        <v>97</v>
      </c>
      <c r="CT5" s="44" t="s">
        <v>98</v>
      </c>
      <c r="CU5" s="44" t="s">
        <v>68</v>
      </c>
      <c r="CV5" s="44" t="s">
        <v>99</v>
      </c>
      <c r="CW5" s="44" t="s">
        <v>100</v>
      </c>
      <c r="CX5" s="44" t="s">
        <v>101</v>
      </c>
      <c r="CY5" s="44" t="s">
        <v>102</v>
      </c>
      <c r="CZ5" s="44" t="s">
        <v>30</v>
      </c>
      <c r="DA5" s="44" t="s">
        <v>94</v>
      </c>
      <c r="DB5" s="44" t="s">
        <v>95</v>
      </c>
      <c r="DC5" s="44" t="s">
        <v>96</v>
      </c>
      <c r="DD5" s="44" t="s">
        <v>97</v>
      </c>
      <c r="DE5" s="44" t="s">
        <v>98</v>
      </c>
      <c r="DF5" s="44" t="s">
        <v>68</v>
      </c>
      <c r="DG5" s="44" t="s">
        <v>99</v>
      </c>
      <c r="DH5" s="44" t="s">
        <v>100</v>
      </c>
      <c r="DI5" s="44" t="s">
        <v>101</v>
      </c>
      <c r="DJ5" s="44" t="s">
        <v>59</v>
      </c>
      <c r="DK5" s="44" t="s">
        <v>30</v>
      </c>
      <c r="DL5" s="44" t="s">
        <v>94</v>
      </c>
      <c r="DM5" s="44" t="s">
        <v>95</v>
      </c>
      <c r="DN5" s="44" t="s">
        <v>96</v>
      </c>
      <c r="DO5" s="44" t="s">
        <v>97</v>
      </c>
      <c r="DP5" s="44" t="s">
        <v>98</v>
      </c>
      <c r="DQ5" s="44" t="s">
        <v>68</v>
      </c>
      <c r="DR5" s="44" t="s">
        <v>99</v>
      </c>
      <c r="DS5" s="44" t="s">
        <v>100</v>
      </c>
      <c r="DT5" s="44" t="s">
        <v>101</v>
      </c>
      <c r="DU5" s="44" t="s">
        <v>102</v>
      </c>
    </row>
    <row r="6" spans="1:125" s="35" customFormat="1" x14ac:dyDescent="0.15">
      <c r="A6" s="36" t="s">
        <v>104</v>
      </c>
      <c r="B6" s="41">
        <f t="shared" ref="B6:G6" si="1">B8</f>
        <v>2021</v>
      </c>
      <c r="C6" s="41">
        <f t="shared" si="1"/>
        <v>382027</v>
      </c>
      <c r="D6" s="41">
        <f t="shared" si="1"/>
        <v>47</v>
      </c>
      <c r="E6" s="41">
        <f t="shared" si="1"/>
        <v>14</v>
      </c>
      <c r="F6" s="41">
        <f t="shared" si="1"/>
        <v>0</v>
      </c>
      <c r="G6" s="41">
        <f t="shared" si="1"/>
        <v>2</v>
      </c>
      <c r="H6" s="41" t="str">
        <f>SUBSTITUTE(H8,"　","")</f>
        <v>愛媛県今治市</v>
      </c>
      <c r="I6" s="41" t="str">
        <f t="shared" ref="I6:X6" si="2">I8</f>
        <v>駅前広場駐車場</v>
      </c>
      <c r="J6" s="41" t="str">
        <f t="shared" si="2"/>
        <v>法非適用</v>
      </c>
      <c r="K6" s="41" t="str">
        <f t="shared" si="2"/>
        <v>駐車場整備事業</v>
      </c>
      <c r="L6" s="41" t="str">
        <f t="shared" si="2"/>
        <v>-</v>
      </c>
      <c r="M6" s="41" t="str">
        <f t="shared" si="2"/>
        <v>Ａ３Ｂ１</v>
      </c>
      <c r="N6" s="41" t="str">
        <f t="shared" si="2"/>
        <v>非設置</v>
      </c>
      <c r="O6" s="45" t="str">
        <f t="shared" si="2"/>
        <v>該当数値なし</v>
      </c>
      <c r="P6" s="41" t="str">
        <f t="shared" si="2"/>
        <v>その他駐車場</v>
      </c>
      <c r="Q6" s="41" t="str">
        <f t="shared" si="2"/>
        <v>広場式</v>
      </c>
      <c r="R6" s="47">
        <f t="shared" si="2"/>
        <v>46</v>
      </c>
      <c r="S6" s="41" t="str">
        <f t="shared" si="2"/>
        <v>駅</v>
      </c>
      <c r="T6" s="41" t="str">
        <f t="shared" si="2"/>
        <v>有</v>
      </c>
      <c r="U6" s="47">
        <f t="shared" si="2"/>
        <v>410</v>
      </c>
      <c r="V6" s="47">
        <f t="shared" si="2"/>
        <v>17</v>
      </c>
      <c r="W6" s="47">
        <f t="shared" si="2"/>
        <v>200</v>
      </c>
      <c r="X6" s="41" t="str">
        <f t="shared" si="2"/>
        <v>代行制</v>
      </c>
      <c r="Y6" s="51">
        <f t="shared" ref="Y6:AH6" si="3">IF(Y8="-",NA(),Y8)</f>
        <v>164.8</v>
      </c>
      <c r="Z6" s="51">
        <f t="shared" si="3"/>
        <v>180</v>
      </c>
      <c r="AA6" s="51">
        <f t="shared" si="3"/>
        <v>173.3</v>
      </c>
      <c r="AB6" s="51">
        <f t="shared" si="3"/>
        <v>149.30000000000001</v>
      </c>
      <c r="AC6" s="51">
        <f t="shared" si="3"/>
        <v>183.6</v>
      </c>
      <c r="AD6" s="51">
        <f t="shared" si="3"/>
        <v>471.5</v>
      </c>
      <c r="AE6" s="51">
        <f t="shared" si="3"/>
        <v>384.2</v>
      </c>
      <c r="AF6" s="51">
        <f t="shared" si="3"/>
        <v>754.2</v>
      </c>
      <c r="AG6" s="51">
        <f t="shared" si="3"/>
        <v>383.4</v>
      </c>
      <c r="AH6" s="51">
        <f t="shared" si="3"/>
        <v>338.4</v>
      </c>
      <c r="AI6" s="45" t="str">
        <f>IF(AI8="-","",IF(AI8="-","【-】","【"&amp;SUBSTITUTE(TEXT(AI8,"#,##0.0"),"-","△")&amp;"】"))</f>
        <v>【236.1】</v>
      </c>
      <c r="AJ6" s="51">
        <f t="shared" ref="AJ6:AS6" si="4">IF(AJ8="-",NA(),AJ8)</f>
        <v>0</v>
      </c>
      <c r="AK6" s="51">
        <f t="shared" si="4"/>
        <v>0</v>
      </c>
      <c r="AL6" s="51">
        <f t="shared" si="4"/>
        <v>0</v>
      </c>
      <c r="AM6" s="51">
        <f t="shared" si="4"/>
        <v>0</v>
      </c>
      <c r="AN6" s="51">
        <f t="shared" si="4"/>
        <v>0</v>
      </c>
      <c r="AO6" s="51">
        <f t="shared" si="4"/>
        <v>6</v>
      </c>
      <c r="AP6" s="51">
        <f t="shared" si="4"/>
        <v>3.8</v>
      </c>
      <c r="AQ6" s="51">
        <f t="shared" si="4"/>
        <v>2</v>
      </c>
      <c r="AR6" s="51">
        <f t="shared" si="4"/>
        <v>10.199999999999999</v>
      </c>
      <c r="AS6" s="51">
        <f t="shared" si="4"/>
        <v>5.0999999999999996</v>
      </c>
      <c r="AT6" s="45" t="str">
        <f>IF(AT8="-","",IF(AT8="-","【-】","【"&amp;SUBSTITUTE(TEXT(AT8,"#,##0.0"),"-","△")&amp;"】"))</f>
        <v>【5.2】</v>
      </c>
      <c r="AU6" s="55">
        <f t="shared" ref="AU6:BD6" si="5">IF(AU8="-",NA(),AU8)</f>
        <v>0</v>
      </c>
      <c r="AV6" s="55">
        <f t="shared" si="5"/>
        <v>0</v>
      </c>
      <c r="AW6" s="55">
        <f t="shared" si="5"/>
        <v>0</v>
      </c>
      <c r="AX6" s="55">
        <f t="shared" si="5"/>
        <v>0</v>
      </c>
      <c r="AY6" s="55">
        <f t="shared" si="5"/>
        <v>0</v>
      </c>
      <c r="AZ6" s="55">
        <f t="shared" si="5"/>
        <v>21</v>
      </c>
      <c r="BA6" s="55">
        <f t="shared" si="5"/>
        <v>17</v>
      </c>
      <c r="BB6" s="55">
        <f t="shared" si="5"/>
        <v>15</v>
      </c>
      <c r="BC6" s="55">
        <f t="shared" si="5"/>
        <v>407</v>
      </c>
      <c r="BD6" s="55">
        <f t="shared" si="5"/>
        <v>166</v>
      </c>
      <c r="BE6" s="47" t="str">
        <f>IF(BE8="-","",IF(BE8="-","【-】","【"&amp;SUBSTITUTE(TEXT(BE8,"#,##0"),"-","△")&amp;"】"))</f>
        <v>【3,111】</v>
      </c>
      <c r="BF6" s="51">
        <f t="shared" ref="BF6:BO6" si="6">IF(BF8="-",NA(),BF8)</f>
        <v>38.799999999999997</v>
      </c>
      <c r="BG6" s="51">
        <f t="shared" si="6"/>
        <v>44.2</v>
      </c>
      <c r="BH6" s="51">
        <f t="shared" si="6"/>
        <v>42.3</v>
      </c>
      <c r="BI6" s="51">
        <f t="shared" si="6"/>
        <v>33</v>
      </c>
      <c r="BJ6" s="51">
        <f t="shared" si="6"/>
        <v>45.5</v>
      </c>
      <c r="BK6" s="51">
        <f t="shared" si="6"/>
        <v>38.299999999999997</v>
      </c>
      <c r="BL6" s="51">
        <f t="shared" si="6"/>
        <v>30.4</v>
      </c>
      <c r="BM6" s="51">
        <f t="shared" si="6"/>
        <v>33.6</v>
      </c>
      <c r="BN6" s="51">
        <f t="shared" si="6"/>
        <v>-122.5</v>
      </c>
      <c r="BO6" s="51">
        <f t="shared" si="6"/>
        <v>8.5</v>
      </c>
      <c r="BP6" s="45" t="str">
        <f>IF(BP8="-","",IF(BP8="-","【-】","【"&amp;SUBSTITUTE(TEXT(BP8,"#,##0.0"),"-","△")&amp;"】"))</f>
        <v>【0.8】</v>
      </c>
      <c r="BQ6" s="55">
        <f t="shared" ref="BQ6:BZ6" si="7">IF(BQ8="-",NA(),BQ8)</f>
        <v>1688</v>
      </c>
      <c r="BR6" s="55">
        <f t="shared" si="7"/>
        <v>2006</v>
      </c>
      <c r="BS6" s="55">
        <f t="shared" si="7"/>
        <v>1854</v>
      </c>
      <c r="BT6" s="55">
        <f t="shared" si="7"/>
        <v>1259</v>
      </c>
      <c r="BU6" s="55">
        <f t="shared" si="7"/>
        <v>1890</v>
      </c>
      <c r="BV6" s="55">
        <f t="shared" si="7"/>
        <v>7814</v>
      </c>
      <c r="BW6" s="55">
        <f t="shared" si="7"/>
        <v>8183</v>
      </c>
      <c r="BX6" s="55">
        <f t="shared" si="7"/>
        <v>7940</v>
      </c>
      <c r="BY6" s="55">
        <f t="shared" si="7"/>
        <v>2576</v>
      </c>
      <c r="BZ6" s="55">
        <f t="shared" si="7"/>
        <v>4153</v>
      </c>
      <c r="CA6" s="47" t="str">
        <f>IF(CA8="-","",IF(CA8="-","【-】","【"&amp;SUBSTITUTE(TEXT(CA8,"#,##0"),"-","△")&amp;"】"))</f>
        <v>【10,906】</v>
      </c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45" t="s">
        <v>105</v>
      </c>
      <c r="CM6" s="47">
        <f>CM8</f>
        <v>19609</v>
      </c>
      <c r="CN6" s="47">
        <f>CN8</f>
        <v>0</v>
      </c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45" t="s">
        <v>105</v>
      </c>
      <c r="CZ6" s="51">
        <f t="shared" ref="CZ6:DI6" si="8">IF(CZ8="-",NA(),CZ8)</f>
        <v>0</v>
      </c>
      <c r="DA6" s="51">
        <f t="shared" si="8"/>
        <v>0</v>
      </c>
      <c r="DB6" s="51">
        <f t="shared" si="8"/>
        <v>0</v>
      </c>
      <c r="DC6" s="51">
        <f t="shared" si="8"/>
        <v>0</v>
      </c>
      <c r="DD6" s="51">
        <f t="shared" si="8"/>
        <v>0</v>
      </c>
      <c r="DE6" s="51">
        <f t="shared" si="8"/>
        <v>58.4</v>
      </c>
      <c r="DF6" s="51">
        <f t="shared" si="8"/>
        <v>83.1</v>
      </c>
      <c r="DG6" s="51">
        <f t="shared" si="8"/>
        <v>54.4</v>
      </c>
      <c r="DH6" s="51">
        <f t="shared" si="8"/>
        <v>70.3</v>
      </c>
      <c r="DI6" s="51">
        <f t="shared" si="8"/>
        <v>70</v>
      </c>
      <c r="DJ6" s="45" t="str">
        <f>IF(DJ8="-","",IF(DJ8="-","【-】","【"&amp;SUBSTITUTE(TEXT(DJ8,"#,##0.0"),"-","△")&amp;"】"))</f>
        <v>【99.8】</v>
      </c>
      <c r="DK6" s="51">
        <f t="shared" ref="DK6:DT6" si="9">IF(DK8="-",NA(),DK8)</f>
        <v>211.8</v>
      </c>
      <c r="DL6" s="51">
        <f t="shared" si="9"/>
        <v>223.5</v>
      </c>
      <c r="DM6" s="51">
        <f t="shared" si="9"/>
        <v>217.6</v>
      </c>
      <c r="DN6" s="51">
        <f t="shared" si="9"/>
        <v>117.6</v>
      </c>
      <c r="DO6" s="51">
        <f t="shared" si="9"/>
        <v>135.30000000000001</v>
      </c>
      <c r="DP6" s="51">
        <f t="shared" si="9"/>
        <v>274.8</v>
      </c>
      <c r="DQ6" s="51">
        <f t="shared" si="9"/>
        <v>279.89999999999998</v>
      </c>
      <c r="DR6" s="51">
        <f t="shared" si="9"/>
        <v>295.5</v>
      </c>
      <c r="DS6" s="51">
        <f t="shared" si="9"/>
        <v>224.4</v>
      </c>
      <c r="DT6" s="51">
        <f t="shared" si="9"/>
        <v>251.9</v>
      </c>
      <c r="DU6" s="45" t="str">
        <f>IF(DU8="-","",IF(DU8="-","【-】","【"&amp;SUBSTITUTE(TEXT(DU8,"#,##0.0"),"-","△")&amp;"】"))</f>
        <v>【178.5】</v>
      </c>
    </row>
    <row r="7" spans="1:125" s="35" customFormat="1" x14ac:dyDescent="0.15">
      <c r="A7" s="36" t="s">
        <v>79</v>
      </c>
      <c r="B7" s="41">
        <f t="shared" ref="B7:AH7" si="10">B8</f>
        <v>2021</v>
      </c>
      <c r="C7" s="41">
        <f t="shared" si="10"/>
        <v>382027</v>
      </c>
      <c r="D7" s="41">
        <f t="shared" si="10"/>
        <v>47</v>
      </c>
      <c r="E7" s="41">
        <f t="shared" si="10"/>
        <v>14</v>
      </c>
      <c r="F7" s="41">
        <f t="shared" si="10"/>
        <v>0</v>
      </c>
      <c r="G7" s="41">
        <f t="shared" si="10"/>
        <v>2</v>
      </c>
      <c r="H7" s="41" t="str">
        <f t="shared" si="10"/>
        <v>愛媛県　今治市</v>
      </c>
      <c r="I7" s="41" t="str">
        <f t="shared" si="10"/>
        <v>駅前広場駐車場</v>
      </c>
      <c r="J7" s="41" t="str">
        <f t="shared" si="10"/>
        <v>法非適用</v>
      </c>
      <c r="K7" s="41" t="str">
        <f t="shared" si="10"/>
        <v>駐車場整備事業</v>
      </c>
      <c r="L7" s="41" t="str">
        <f t="shared" si="10"/>
        <v>-</v>
      </c>
      <c r="M7" s="41" t="str">
        <f t="shared" si="10"/>
        <v>Ａ３Ｂ１</v>
      </c>
      <c r="N7" s="41" t="str">
        <f t="shared" si="10"/>
        <v>非設置</v>
      </c>
      <c r="O7" s="45" t="str">
        <f t="shared" si="10"/>
        <v>該当数値なし</v>
      </c>
      <c r="P7" s="41" t="str">
        <f t="shared" si="10"/>
        <v>その他駐車場</v>
      </c>
      <c r="Q7" s="41" t="str">
        <f t="shared" si="10"/>
        <v>広場式</v>
      </c>
      <c r="R7" s="47">
        <f t="shared" si="10"/>
        <v>46</v>
      </c>
      <c r="S7" s="41" t="str">
        <f t="shared" si="10"/>
        <v>駅</v>
      </c>
      <c r="T7" s="41" t="str">
        <f t="shared" si="10"/>
        <v>有</v>
      </c>
      <c r="U7" s="47">
        <f t="shared" si="10"/>
        <v>410</v>
      </c>
      <c r="V7" s="47">
        <f t="shared" si="10"/>
        <v>17</v>
      </c>
      <c r="W7" s="47">
        <f t="shared" si="10"/>
        <v>200</v>
      </c>
      <c r="X7" s="41" t="str">
        <f t="shared" si="10"/>
        <v>代行制</v>
      </c>
      <c r="Y7" s="51">
        <f t="shared" si="10"/>
        <v>164.8</v>
      </c>
      <c r="Z7" s="51">
        <f t="shared" si="10"/>
        <v>180</v>
      </c>
      <c r="AA7" s="51">
        <f t="shared" si="10"/>
        <v>173.3</v>
      </c>
      <c r="AB7" s="51">
        <f t="shared" si="10"/>
        <v>149.30000000000001</v>
      </c>
      <c r="AC7" s="51">
        <f t="shared" si="10"/>
        <v>183.6</v>
      </c>
      <c r="AD7" s="51">
        <f t="shared" si="10"/>
        <v>471.5</v>
      </c>
      <c r="AE7" s="51">
        <f t="shared" si="10"/>
        <v>384.2</v>
      </c>
      <c r="AF7" s="51">
        <f t="shared" si="10"/>
        <v>754.2</v>
      </c>
      <c r="AG7" s="51">
        <f t="shared" si="10"/>
        <v>383.4</v>
      </c>
      <c r="AH7" s="51">
        <f t="shared" si="10"/>
        <v>338.4</v>
      </c>
      <c r="AI7" s="45"/>
      <c r="AJ7" s="51">
        <f t="shared" ref="AJ7:AS7" si="11">AJ8</f>
        <v>0</v>
      </c>
      <c r="AK7" s="51">
        <f t="shared" si="11"/>
        <v>0</v>
      </c>
      <c r="AL7" s="51">
        <f t="shared" si="11"/>
        <v>0</v>
      </c>
      <c r="AM7" s="51">
        <f t="shared" si="11"/>
        <v>0</v>
      </c>
      <c r="AN7" s="51">
        <f t="shared" si="11"/>
        <v>0</v>
      </c>
      <c r="AO7" s="51">
        <f t="shared" si="11"/>
        <v>6</v>
      </c>
      <c r="AP7" s="51">
        <f t="shared" si="11"/>
        <v>3.8</v>
      </c>
      <c r="AQ7" s="51">
        <f t="shared" si="11"/>
        <v>2</v>
      </c>
      <c r="AR7" s="51">
        <f t="shared" si="11"/>
        <v>10.199999999999999</v>
      </c>
      <c r="AS7" s="51">
        <f t="shared" si="11"/>
        <v>5.0999999999999996</v>
      </c>
      <c r="AT7" s="45"/>
      <c r="AU7" s="55">
        <f t="shared" ref="AU7:BD7" si="12">AU8</f>
        <v>0</v>
      </c>
      <c r="AV7" s="55">
        <f t="shared" si="12"/>
        <v>0</v>
      </c>
      <c r="AW7" s="55">
        <f t="shared" si="12"/>
        <v>0</v>
      </c>
      <c r="AX7" s="55">
        <f t="shared" si="12"/>
        <v>0</v>
      </c>
      <c r="AY7" s="55">
        <f t="shared" si="12"/>
        <v>0</v>
      </c>
      <c r="AZ7" s="55">
        <f t="shared" si="12"/>
        <v>21</v>
      </c>
      <c r="BA7" s="55">
        <f t="shared" si="12"/>
        <v>17</v>
      </c>
      <c r="BB7" s="55">
        <f t="shared" si="12"/>
        <v>15</v>
      </c>
      <c r="BC7" s="55">
        <f t="shared" si="12"/>
        <v>407</v>
      </c>
      <c r="BD7" s="55">
        <f t="shared" si="12"/>
        <v>166</v>
      </c>
      <c r="BE7" s="47"/>
      <c r="BF7" s="51">
        <f t="shared" ref="BF7:BO7" si="13">BF8</f>
        <v>38.799999999999997</v>
      </c>
      <c r="BG7" s="51">
        <f t="shared" si="13"/>
        <v>44.2</v>
      </c>
      <c r="BH7" s="51">
        <f t="shared" si="13"/>
        <v>42.3</v>
      </c>
      <c r="BI7" s="51">
        <f t="shared" si="13"/>
        <v>33</v>
      </c>
      <c r="BJ7" s="51">
        <f t="shared" si="13"/>
        <v>45.5</v>
      </c>
      <c r="BK7" s="51">
        <f t="shared" si="13"/>
        <v>38.299999999999997</v>
      </c>
      <c r="BL7" s="51">
        <f t="shared" si="13"/>
        <v>30.4</v>
      </c>
      <c r="BM7" s="51">
        <f t="shared" si="13"/>
        <v>33.6</v>
      </c>
      <c r="BN7" s="51">
        <f t="shared" si="13"/>
        <v>-122.5</v>
      </c>
      <c r="BO7" s="51">
        <f t="shared" si="13"/>
        <v>8.5</v>
      </c>
      <c r="BP7" s="45"/>
      <c r="BQ7" s="55">
        <f t="shared" ref="BQ7:BZ7" si="14">BQ8</f>
        <v>1688</v>
      </c>
      <c r="BR7" s="55">
        <f t="shared" si="14"/>
        <v>2006</v>
      </c>
      <c r="BS7" s="55">
        <f t="shared" si="14"/>
        <v>1854</v>
      </c>
      <c r="BT7" s="55">
        <f t="shared" si="14"/>
        <v>1259</v>
      </c>
      <c r="BU7" s="55">
        <f t="shared" si="14"/>
        <v>1890</v>
      </c>
      <c r="BV7" s="55">
        <f t="shared" si="14"/>
        <v>7814</v>
      </c>
      <c r="BW7" s="55">
        <f t="shared" si="14"/>
        <v>8183</v>
      </c>
      <c r="BX7" s="55">
        <f t="shared" si="14"/>
        <v>7940</v>
      </c>
      <c r="BY7" s="55">
        <f t="shared" si="14"/>
        <v>2576</v>
      </c>
      <c r="BZ7" s="55">
        <f t="shared" si="14"/>
        <v>4153</v>
      </c>
      <c r="CA7" s="47"/>
      <c r="CB7" s="51" t="s">
        <v>105</v>
      </c>
      <c r="CC7" s="51" t="s">
        <v>105</v>
      </c>
      <c r="CD7" s="51" t="s">
        <v>105</v>
      </c>
      <c r="CE7" s="51" t="s">
        <v>105</v>
      </c>
      <c r="CF7" s="51" t="s">
        <v>105</v>
      </c>
      <c r="CG7" s="51" t="s">
        <v>105</v>
      </c>
      <c r="CH7" s="51" t="s">
        <v>105</v>
      </c>
      <c r="CI7" s="51" t="s">
        <v>105</v>
      </c>
      <c r="CJ7" s="51" t="s">
        <v>105</v>
      </c>
      <c r="CK7" s="51" t="s">
        <v>105</v>
      </c>
      <c r="CL7" s="45"/>
      <c r="CM7" s="47">
        <f>CM8</f>
        <v>19609</v>
      </c>
      <c r="CN7" s="47">
        <f>CN8</f>
        <v>0</v>
      </c>
      <c r="CO7" s="51" t="s">
        <v>105</v>
      </c>
      <c r="CP7" s="51" t="s">
        <v>105</v>
      </c>
      <c r="CQ7" s="51" t="s">
        <v>105</v>
      </c>
      <c r="CR7" s="51" t="s">
        <v>105</v>
      </c>
      <c r="CS7" s="51" t="s">
        <v>105</v>
      </c>
      <c r="CT7" s="51" t="s">
        <v>105</v>
      </c>
      <c r="CU7" s="51" t="s">
        <v>105</v>
      </c>
      <c r="CV7" s="51" t="s">
        <v>105</v>
      </c>
      <c r="CW7" s="51" t="s">
        <v>105</v>
      </c>
      <c r="CX7" s="51" t="s">
        <v>105</v>
      </c>
      <c r="CY7" s="45"/>
      <c r="CZ7" s="51">
        <f t="shared" ref="CZ7:DI7" si="15">CZ8</f>
        <v>0</v>
      </c>
      <c r="DA7" s="51">
        <f t="shared" si="15"/>
        <v>0</v>
      </c>
      <c r="DB7" s="51">
        <f t="shared" si="15"/>
        <v>0</v>
      </c>
      <c r="DC7" s="51">
        <f t="shared" si="15"/>
        <v>0</v>
      </c>
      <c r="DD7" s="51">
        <f t="shared" si="15"/>
        <v>0</v>
      </c>
      <c r="DE7" s="51">
        <f t="shared" si="15"/>
        <v>58.4</v>
      </c>
      <c r="DF7" s="51">
        <f t="shared" si="15"/>
        <v>83.1</v>
      </c>
      <c r="DG7" s="51">
        <f t="shared" si="15"/>
        <v>54.4</v>
      </c>
      <c r="DH7" s="51">
        <f t="shared" si="15"/>
        <v>70.3</v>
      </c>
      <c r="DI7" s="51">
        <f t="shared" si="15"/>
        <v>70</v>
      </c>
      <c r="DJ7" s="45"/>
      <c r="DK7" s="51">
        <f t="shared" ref="DK7:DT7" si="16">DK8</f>
        <v>211.8</v>
      </c>
      <c r="DL7" s="51">
        <f t="shared" si="16"/>
        <v>223.5</v>
      </c>
      <c r="DM7" s="51">
        <f t="shared" si="16"/>
        <v>217.6</v>
      </c>
      <c r="DN7" s="51">
        <f t="shared" si="16"/>
        <v>117.6</v>
      </c>
      <c r="DO7" s="51">
        <f t="shared" si="16"/>
        <v>135.30000000000001</v>
      </c>
      <c r="DP7" s="51">
        <f t="shared" si="16"/>
        <v>274.8</v>
      </c>
      <c r="DQ7" s="51">
        <f t="shared" si="16"/>
        <v>279.89999999999998</v>
      </c>
      <c r="DR7" s="51">
        <f t="shared" si="16"/>
        <v>295.5</v>
      </c>
      <c r="DS7" s="51">
        <f t="shared" si="16"/>
        <v>224.4</v>
      </c>
      <c r="DT7" s="51">
        <f t="shared" si="16"/>
        <v>251.9</v>
      </c>
      <c r="DU7" s="45"/>
    </row>
    <row r="8" spans="1:125" s="35" customFormat="1" x14ac:dyDescent="0.15">
      <c r="A8" s="36"/>
      <c r="B8" s="42">
        <v>2021</v>
      </c>
      <c r="C8" s="42">
        <v>382027</v>
      </c>
      <c r="D8" s="42">
        <v>47</v>
      </c>
      <c r="E8" s="42">
        <v>14</v>
      </c>
      <c r="F8" s="42">
        <v>0</v>
      </c>
      <c r="G8" s="42">
        <v>2</v>
      </c>
      <c r="H8" s="42" t="s">
        <v>103</v>
      </c>
      <c r="I8" s="42" t="s">
        <v>106</v>
      </c>
      <c r="J8" s="42" t="s">
        <v>107</v>
      </c>
      <c r="K8" s="42" t="s">
        <v>108</v>
      </c>
      <c r="L8" s="42" t="s">
        <v>46</v>
      </c>
      <c r="M8" s="42" t="s">
        <v>109</v>
      </c>
      <c r="N8" s="42" t="s">
        <v>24</v>
      </c>
      <c r="O8" s="46" t="s">
        <v>110</v>
      </c>
      <c r="P8" s="42" t="s">
        <v>111</v>
      </c>
      <c r="Q8" s="42" t="s">
        <v>112</v>
      </c>
      <c r="R8" s="48">
        <v>46</v>
      </c>
      <c r="S8" s="42" t="s">
        <v>113</v>
      </c>
      <c r="T8" s="42" t="s">
        <v>114</v>
      </c>
      <c r="U8" s="48">
        <v>410</v>
      </c>
      <c r="V8" s="48">
        <v>17</v>
      </c>
      <c r="W8" s="48">
        <v>200</v>
      </c>
      <c r="X8" s="42" t="s">
        <v>12</v>
      </c>
      <c r="Y8" s="52">
        <v>164.8</v>
      </c>
      <c r="Z8" s="52">
        <v>180</v>
      </c>
      <c r="AA8" s="52">
        <v>173.3</v>
      </c>
      <c r="AB8" s="52">
        <v>149.30000000000001</v>
      </c>
      <c r="AC8" s="52">
        <v>183.6</v>
      </c>
      <c r="AD8" s="52">
        <v>471.5</v>
      </c>
      <c r="AE8" s="52">
        <v>384.2</v>
      </c>
      <c r="AF8" s="52">
        <v>754.2</v>
      </c>
      <c r="AG8" s="52">
        <v>383.4</v>
      </c>
      <c r="AH8" s="52">
        <v>338.4</v>
      </c>
      <c r="AI8" s="46">
        <v>236.1</v>
      </c>
      <c r="AJ8" s="52">
        <v>0</v>
      </c>
      <c r="AK8" s="52">
        <v>0</v>
      </c>
      <c r="AL8" s="52">
        <v>0</v>
      </c>
      <c r="AM8" s="52">
        <v>0</v>
      </c>
      <c r="AN8" s="52">
        <v>0</v>
      </c>
      <c r="AO8" s="52">
        <v>6</v>
      </c>
      <c r="AP8" s="52">
        <v>3.8</v>
      </c>
      <c r="AQ8" s="52">
        <v>2</v>
      </c>
      <c r="AR8" s="52">
        <v>10.199999999999999</v>
      </c>
      <c r="AS8" s="52">
        <v>5.0999999999999996</v>
      </c>
      <c r="AT8" s="46">
        <v>5.2</v>
      </c>
      <c r="AU8" s="56">
        <v>0</v>
      </c>
      <c r="AV8" s="56">
        <v>0</v>
      </c>
      <c r="AW8" s="56">
        <v>0</v>
      </c>
      <c r="AX8" s="56">
        <v>0</v>
      </c>
      <c r="AY8" s="56">
        <v>0</v>
      </c>
      <c r="AZ8" s="56">
        <v>21</v>
      </c>
      <c r="BA8" s="56">
        <v>17</v>
      </c>
      <c r="BB8" s="56">
        <v>15</v>
      </c>
      <c r="BC8" s="56">
        <v>407</v>
      </c>
      <c r="BD8" s="56">
        <v>166</v>
      </c>
      <c r="BE8" s="56">
        <v>3111</v>
      </c>
      <c r="BF8" s="52">
        <v>38.799999999999997</v>
      </c>
      <c r="BG8" s="52">
        <v>44.2</v>
      </c>
      <c r="BH8" s="52">
        <v>42.3</v>
      </c>
      <c r="BI8" s="52">
        <v>33</v>
      </c>
      <c r="BJ8" s="52">
        <v>45.5</v>
      </c>
      <c r="BK8" s="52">
        <v>38.299999999999997</v>
      </c>
      <c r="BL8" s="52">
        <v>30.4</v>
      </c>
      <c r="BM8" s="52">
        <v>33.6</v>
      </c>
      <c r="BN8" s="52">
        <v>-122.5</v>
      </c>
      <c r="BO8" s="52">
        <v>8.5</v>
      </c>
      <c r="BP8" s="46">
        <v>0.8</v>
      </c>
      <c r="BQ8" s="56">
        <v>1688</v>
      </c>
      <c r="BR8" s="56">
        <v>2006</v>
      </c>
      <c r="BS8" s="56">
        <v>1854</v>
      </c>
      <c r="BT8" s="58">
        <v>1259</v>
      </c>
      <c r="BU8" s="58">
        <v>1890</v>
      </c>
      <c r="BV8" s="56">
        <v>7814</v>
      </c>
      <c r="BW8" s="56">
        <v>8183</v>
      </c>
      <c r="BX8" s="56">
        <v>7940</v>
      </c>
      <c r="BY8" s="56">
        <v>2576</v>
      </c>
      <c r="BZ8" s="56">
        <v>4153</v>
      </c>
      <c r="CA8" s="48">
        <v>10906</v>
      </c>
      <c r="CB8" s="52" t="s">
        <v>46</v>
      </c>
      <c r="CC8" s="52" t="s">
        <v>46</v>
      </c>
      <c r="CD8" s="52" t="s">
        <v>46</v>
      </c>
      <c r="CE8" s="52" t="s">
        <v>46</v>
      </c>
      <c r="CF8" s="52" t="s">
        <v>46</v>
      </c>
      <c r="CG8" s="52" t="s">
        <v>46</v>
      </c>
      <c r="CH8" s="52" t="s">
        <v>46</v>
      </c>
      <c r="CI8" s="52" t="s">
        <v>46</v>
      </c>
      <c r="CJ8" s="52" t="s">
        <v>46</v>
      </c>
      <c r="CK8" s="52" t="s">
        <v>46</v>
      </c>
      <c r="CL8" s="46" t="s">
        <v>46</v>
      </c>
      <c r="CM8" s="48">
        <v>19609</v>
      </c>
      <c r="CN8" s="48">
        <v>0</v>
      </c>
      <c r="CO8" s="52" t="s">
        <v>46</v>
      </c>
      <c r="CP8" s="52" t="s">
        <v>46</v>
      </c>
      <c r="CQ8" s="52" t="s">
        <v>46</v>
      </c>
      <c r="CR8" s="52" t="s">
        <v>46</v>
      </c>
      <c r="CS8" s="52" t="s">
        <v>46</v>
      </c>
      <c r="CT8" s="52" t="s">
        <v>46</v>
      </c>
      <c r="CU8" s="52" t="s">
        <v>46</v>
      </c>
      <c r="CV8" s="52" t="s">
        <v>46</v>
      </c>
      <c r="CW8" s="52" t="s">
        <v>46</v>
      </c>
      <c r="CX8" s="52" t="s">
        <v>46</v>
      </c>
      <c r="CY8" s="46" t="s">
        <v>46</v>
      </c>
      <c r="CZ8" s="52">
        <v>0</v>
      </c>
      <c r="DA8" s="52">
        <v>0</v>
      </c>
      <c r="DB8" s="52">
        <v>0</v>
      </c>
      <c r="DC8" s="52">
        <v>0</v>
      </c>
      <c r="DD8" s="52">
        <v>0</v>
      </c>
      <c r="DE8" s="52">
        <v>58.4</v>
      </c>
      <c r="DF8" s="52">
        <v>83.1</v>
      </c>
      <c r="DG8" s="52">
        <v>54.4</v>
      </c>
      <c r="DH8" s="52">
        <v>70.3</v>
      </c>
      <c r="DI8" s="52">
        <v>70</v>
      </c>
      <c r="DJ8" s="46">
        <v>99.8</v>
      </c>
      <c r="DK8" s="52">
        <v>211.8</v>
      </c>
      <c r="DL8" s="52">
        <v>223.5</v>
      </c>
      <c r="DM8" s="52">
        <v>217.6</v>
      </c>
      <c r="DN8" s="52">
        <v>117.6</v>
      </c>
      <c r="DO8" s="52">
        <v>135.30000000000001</v>
      </c>
      <c r="DP8" s="52">
        <v>274.8</v>
      </c>
      <c r="DQ8" s="52">
        <v>279.89999999999998</v>
      </c>
      <c r="DR8" s="52">
        <v>295.5</v>
      </c>
      <c r="DS8" s="52">
        <v>224.4</v>
      </c>
      <c r="DT8" s="52">
        <v>251.9</v>
      </c>
      <c r="DU8" s="46">
        <v>178.5</v>
      </c>
    </row>
    <row r="9" spans="1:125" x14ac:dyDescent="0.15"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57"/>
      <c r="BJ9" s="57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57"/>
      <c r="CF9" s="57"/>
      <c r="CG9" s="49"/>
      <c r="CH9" s="49"/>
      <c r="CI9" s="49"/>
      <c r="CJ9" s="49"/>
      <c r="CK9" s="49"/>
      <c r="CL9" s="49"/>
      <c r="CO9" s="49"/>
      <c r="CP9" s="49"/>
      <c r="CQ9" s="49"/>
      <c r="CR9" s="57"/>
      <c r="CS9" s="57"/>
      <c r="CT9" s="49"/>
      <c r="CU9" s="49"/>
      <c r="CV9" s="49"/>
      <c r="CW9" s="49"/>
      <c r="CX9" s="49"/>
      <c r="CY9" s="49"/>
      <c r="CZ9" s="49"/>
      <c r="DA9" s="49"/>
      <c r="DB9" s="49"/>
      <c r="DC9" s="57"/>
      <c r="DD9" s="57"/>
      <c r="DE9" s="49"/>
      <c r="DF9" s="49"/>
      <c r="DG9" s="49"/>
      <c r="DH9" s="49"/>
      <c r="DI9" s="49"/>
      <c r="DJ9" s="49"/>
      <c r="DK9" s="49"/>
      <c r="DL9" s="49"/>
      <c r="DM9" s="49"/>
      <c r="DN9" s="57"/>
      <c r="DO9" s="57"/>
      <c r="DP9" s="49"/>
      <c r="DQ9" s="49"/>
      <c r="DR9" s="49"/>
      <c r="DS9" s="49"/>
      <c r="DT9" s="49"/>
      <c r="DU9" s="49"/>
    </row>
    <row r="10" spans="1:125" x14ac:dyDescent="0.15">
      <c r="A10" s="37"/>
      <c r="B10" s="37" t="s">
        <v>26</v>
      </c>
      <c r="C10" s="37" t="s">
        <v>115</v>
      </c>
      <c r="D10" s="37" t="s">
        <v>116</v>
      </c>
      <c r="E10" s="37" t="s">
        <v>117</v>
      </c>
      <c r="F10" s="37" t="s">
        <v>118</v>
      </c>
      <c r="S10" s="49"/>
      <c r="Y10" s="49"/>
      <c r="Z10" s="49"/>
      <c r="AA10" s="49"/>
      <c r="AB10" s="49"/>
      <c r="AC10" s="49"/>
      <c r="AD10" s="49"/>
      <c r="AE10" s="49"/>
      <c r="AF10" s="49"/>
      <c r="AG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G10" s="49"/>
      <c r="BH10" s="49"/>
      <c r="BI10" s="49"/>
      <c r="BJ10" s="49"/>
      <c r="BK10" s="49"/>
      <c r="BL10" s="49"/>
      <c r="BM10" s="49"/>
      <c r="BN10" s="49"/>
      <c r="BP10" s="49"/>
      <c r="BR10" s="49"/>
      <c r="BS10" s="49"/>
      <c r="BT10" s="49"/>
      <c r="BU10" s="49"/>
      <c r="BV10" s="49"/>
      <c r="BW10" s="49"/>
      <c r="BX10" s="49"/>
      <c r="BY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L10" s="49"/>
      <c r="CO10" s="49"/>
      <c r="CP10" s="49"/>
      <c r="CQ10" s="49"/>
      <c r="CR10" s="49"/>
      <c r="CS10" s="49"/>
      <c r="CT10" s="49"/>
      <c r="CU10" s="49"/>
      <c r="CV10" s="49"/>
      <c r="CW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J10" s="49"/>
      <c r="DL10" s="49"/>
      <c r="DM10" s="49"/>
      <c r="DN10" s="49"/>
      <c r="DO10" s="49"/>
      <c r="DP10" s="49"/>
      <c r="DQ10" s="49"/>
      <c r="DR10" s="49"/>
      <c r="DS10" s="49"/>
      <c r="DU10" s="49"/>
    </row>
    <row r="11" spans="1:125" x14ac:dyDescent="0.15">
      <c r="A11" s="37" t="s">
        <v>34</v>
      </c>
      <c r="B11" s="43" t="str">
        <f>IF(VALUE($B$6)=0,"",IF(VALUE($B$6)&gt;2022,"R"&amp;TEXT(VALUE($B$6)-2022,"00"),"H"&amp;VALUE($B$6)-1992))</f>
        <v>H29</v>
      </c>
      <c r="C11" s="43" t="str">
        <f>IF(VALUE($B$6)=0,"",IF(VALUE($B$6)&gt;2021,"R"&amp;TEXT(VALUE($B$6)-2021,"00"),"H"&amp;VALUE($B$6)-1991))</f>
        <v>H30</v>
      </c>
      <c r="D11" s="43" t="str">
        <f>IF(VALUE($B$6)=0,"",IF(VALUE($B$6)&gt;2020,"R"&amp;TEXT(VALUE($B$6)-2020,"00"),"H"&amp;VALUE($B$6)-1990))</f>
        <v>R01</v>
      </c>
      <c r="E11" s="43" t="str">
        <f>IF(VALUE($B$6)=0,"",IF(VALUE($B$6)&gt;2019,"R"&amp;TEXT(VALUE($B$6)-2019,"00"),"H"&amp;VALUE($B$6)-1989))</f>
        <v>R02</v>
      </c>
      <c r="F11" s="43" t="str">
        <f>IF(VALUE($B$6)=0,"",IF(VALUE($B$6)&gt;2018,"R"&amp;TEXT(VALUE($B$6)-2018,"00"),"H"&amp;VALUE($B$6)-1988))</f>
        <v>R03</v>
      </c>
      <c r="AU11" s="49"/>
      <c r="BF11" s="49"/>
      <c r="BQ11" s="49"/>
      <c r="CB11" s="49"/>
      <c r="DK11" s="49"/>
    </row>
  </sheetData>
  <mergeCells count="12">
    <mergeCell ref="CB4:CL4"/>
    <mergeCell ref="CO4:CY4"/>
    <mergeCell ref="CZ4:DJ4"/>
    <mergeCell ref="DK4:DU4"/>
    <mergeCell ref="H3:X4"/>
    <mergeCell ref="CM4:CM5"/>
    <mergeCell ref="CN4:CN5"/>
    <mergeCell ref="Y4:AI4"/>
    <mergeCell ref="AJ4:AT4"/>
    <mergeCell ref="AU4:BE4"/>
    <mergeCell ref="BF4:BP4"/>
    <mergeCell ref="BQ4:CA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cp:lastPrinted>2023-03-21T23:43:42Z</cp:lastPrinted>
  <dcterms:created xsi:type="dcterms:W3CDTF">2022-12-09T03:31:22Z</dcterms:created>
  <dcterms:modified xsi:type="dcterms:W3CDTF">2023-03-21T23:43:47Z</dcterms:modified>
</cp:coreProperties>
</file>