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oho.local\各課\財政課\財政課\公営企業\R05\R060306_【事前連絡】令和４年度決算に係る経営比較分析表の公表について\公表用資料\"/>
    </mc:Choice>
  </mc:AlternateContent>
  <workbookProtection workbookAlgorithmName="SHA-512" workbookHashValue="OCFac+yJWDNd2ufbToyW3O5hgSvyCis6z2LBx/P5IJo+gutqKip4VgJEiDB/sJIRhRkm5ImeJsVL58Ei4W9EVQ==" workbookSaltValue="M0CVOfIIF1jamCNepY2qrw==" workbookSpinCount="100000" lockStructure="1"/>
  <bookViews>
    <workbookView xWindow="0" yWindow="0" windowWidth="15360" windowHeight="7635"/>
  </bookViews>
  <sheets>
    <sheet name="法適用_水道事業" sheetId="4" r:id="rId1"/>
    <sheet name="データ" sheetId="5" state="hidden" r:id="rId2"/>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<sst xmlns="http://schemas.openxmlformats.org/spreadsheetml/2006/main" count="228" uniqueCount="113">
  <si>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</si>
  <si>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</si>
  <si>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</si>
  <si>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</si>
  <si>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</si>
  <si>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</si>
  <si>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</si>
  <si>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</si>
  <si>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</si>
  <si>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</si>
  <si>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</si>
  <si>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</si>
  <si>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</si>
  <si>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</si>
  <si>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</si>
  <si>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</si>
  <si>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</si>
  <si>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</si>
  <si>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</si>
  <si>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</si>
  <si>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</si>
  <si>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</si>
  <si>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</si>
  <si>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</si>
  <si>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</si>
  <si>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</si>
  <si>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</si>
  <si>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</si>
  <si>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</si>
  <si>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</si>
  <si>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</si>
  <si>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</si>
  <si>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</si>
  <si>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</si>
  <si>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</si>
  <si>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</si>
  <si>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</si>
  <si>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</si>
  <si>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</si>
  <si>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</si>
  <si>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</si>
  <si>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</si>
  <si>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</si>
  <si>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</si>
  <si>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</si>
  <si>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</si>
  <si>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</si>
  <si>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</si>
  <si>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</si>
  <si>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</si>
  <si>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</si>
  <si>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</si>
  <si>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</si>
  <si>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</si>
  <si>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</si>
  <si>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</si>
  <si>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</si>
  <si>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</si>
  <si>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</si>
  <si>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</si>
  <si>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</si>
  <si>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</si>
  <si>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</si>
  <si>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</si>
  <si>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</si>
  <si>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</si>
  <si>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</si>
  <si>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</si>
  <si>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</si>
  <si>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</si>
  <si>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</si>
  <si>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</si>
  <si>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</si>
  <si>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</si>
  <si>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</si>
  <si>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</si>
  <si>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</si>
  <si>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</si>
  <si>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</si>
  <si>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</si>
  <si>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</si>
  <si>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</si>
  <si>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</si>
  <si>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</si>
  <si>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</si>
  <si>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</si>
  <si>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</si>
  <si>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</si>
  <si>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</si>
  <si>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</si>
  <si>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</si>
  <si>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</si>
  <si>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</si>
  <si>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</si>
  <si>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</si>
  <si>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</si>
  <si>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</si>
  <si>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</si>
  <si>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</si>
  <si>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</si>
  <si>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</si>
  <si>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</si>
  <si>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</si>
  <si>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</si>
  <si>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</si>
  <si>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</si>
  <si>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</si>
  <si>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</si>
  <si>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</si>
  <si>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</si>
  <si>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令和３年度の基幹浄水場整備事業完了により減価償却費が前年度比24.01％増加した影響を受け、例年100％を上回っていた「①経常収支比率」が100％を下回り、未払金（流動負債）が前年度比86.78％減少したことで「③流動比率」は大幅に改善された。給水収益の減や基幹浄水場整備事業に伴う企業債借入額の増により「④企業債残高対給水収益比率」が徐々に増加しており、水需要の減に伴い「⑤料金回収率」は減少している。「①経常収支比率」、「④企業債残高対給水収益比率」、「⑤料金回収率」は、令和５年度に料金改定を行ったことで改善を見込んでいる。
　また、有収水量の減及び原価費用の増により「⑥給水原価」は上昇し、配水量の減少に伴い「⑦施設利用率」は減少している。長年にわたり実施している漏水調査等の結果、「⑧有収率」は高い水準を維持している。
　様々な指標が基幹浄水場整備事業の影響を受ける結果となったが、今後、完成した基幹浄水場を中心とする水運用体制の再構築を進め、経営の健全化を図ることで、関連数値の改善を見込んでいる。</t>
    <phoneticPr fontId="4"/>
  </si>
  <si>
    <t>　平成22年4月に策定した「今治市水道ビジョン」を運営の指針として、着実に事業を推進していたが、策定後13年が経過したため、令和５年度に改定を行った。今後は継続事業のほかに、南海トラフ巨大地震等の大規模災害への対策事業や、近年の異常気象により水不足が懸念される状況を踏まえた渇水対策事業を実施していく。
　水需要の減少に伴い料金収入が伸び悩む中で、基幹浄水場完成による減価償却費などの費用増加や、世界経済の混乱による電気料金高騰や資材値上げの影響は大きく、経営状況は厳しさを増している。令和５年度に料金改定を行ったことで、経営改善を見込んでいるが、将来にわたって安全で安定した水道水を継続して供給していくためには、施設の統廃合を進め、業務の合理化・効率化に努めて経費削減を図るなど、更なる経営努力が必要となる。</t>
    <phoneticPr fontId="4"/>
  </si>
  <si>
    <t>　本市ではアセットマネジメント計画を策定し、水道料金の見直しに合せて計画の見直しも行い、将来の更新投資を検討しているが、令和３年度の基幹浄水場整備事業完了に伴い、既存施設の廃止が進み、「①有形固定資産減価償却率」が改善された。
　基幹浄水場整備の他にも、耐震性の低い施設の廃止、継続的な老朽管の更新等に取り組んできたため、「②管路経年化率」は類似団体平均を下回っている。
　本市では施設の老朽化対策を優先的に実施しており、管路対策が後手へ回っているが、今後は、重要施設給水管路の耐震化にあわせて計画的に老朽管の更新を実施することで、「③管路更新率」の上昇を見込んでいる。また、老朽管からの漏水対応が課題となっているが、地域毎に漏水調査委託を実施して漏水箇所の特定に尽力し、早期の修繕を目指している。</t>
    <rPh sb="178" eb="179">
      <t>シタ</t>
    </rPh>
    <rPh sb="226" eb="228">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</si>
</sst>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1.33</c:v>
                </c:pt>
                <c:pt idx="1">
                  <c:v>0.73</c:v>
                </c:pt>
                <c:pt idx="2">
                  <c:v>0.93</c:v>
                </c:pt>
                <c:pt idx="3">
                  <c:v>0.92</c:v>
                </c:pt>
                <c:pt idx="4">
                  <c:v>0.19</c:v>
                </c:pt>
              </c:numCache>
            </c:numRef>
          </c:val>
          <c:extLst>
            <c:ext xmlns:c16="http://schemas.microsoft.com/office/drawing/2014/chart" uri="{C3380CC4-5D6E-409C-BE32-E72D297353CC}">
              <c16:uniqueId val="{00000000-CE87-46EF-9403-7CE0C57C51C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0.72</c:v>
                </c:pt>
                <c:pt idx="2">
                  <c:v>0.69</c:v>
                </c:pt>
                <c:pt idx="3">
                  <c:v>0.62</c:v>
                </c:pt>
                <c:pt idx="4">
                  <c:v>0.6</c:v>
                </c:pt>
              </c:numCache>
            </c:numRef>
          </c:val>
          <c:smooth val="0"/>
          <c:extLst>
            <c:ext xmlns:c16="http://schemas.microsoft.com/office/drawing/2014/chart" uri="{C3380CC4-5D6E-409C-BE32-E72D297353CC}">
              <c16:uniqueId val="{00000001-CE87-46EF-9403-7CE0C57C51C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61.9</c:v>
                </c:pt>
                <c:pt idx="1">
                  <c:v>62.75</c:v>
                </c:pt>
                <c:pt idx="2">
                  <c:v>61.8</c:v>
                </c:pt>
                <c:pt idx="3">
                  <c:v>59.37</c:v>
                </c:pt>
                <c:pt idx="4">
                  <c:v>52.95</c:v>
                </c:pt>
              </c:numCache>
            </c:numRef>
          </c:val>
          <c:extLst>
            <c:ext xmlns:c16="http://schemas.microsoft.com/office/drawing/2014/chart" uri="{C3380CC4-5D6E-409C-BE32-E72D297353CC}">
              <c16:uniqueId val="{00000000-B8D4-40D8-9C47-E0809C5D1D0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62.32</c:v>
                </c:pt>
                <c:pt idx="1">
                  <c:v>61.71</c:v>
                </c:pt>
                <c:pt idx="2">
                  <c:v>63.12</c:v>
                </c:pt>
                <c:pt idx="3">
                  <c:v>62.59</c:v>
                </c:pt>
                <c:pt idx="4">
                  <c:v>61.81</c:v>
                </c:pt>
              </c:numCache>
            </c:numRef>
          </c:val>
          <c:smooth val="0"/>
          <c:extLst>
            <c:ext xmlns:c16="http://schemas.microsoft.com/office/drawing/2014/chart" uri="{C3380CC4-5D6E-409C-BE32-E72D297353CC}">
              <c16:uniqueId val="{00000001-B8D4-40D8-9C47-E0809C5D1D0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93.79</c:v>
                </c:pt>
                <c:pt idx="1">
                  <c:v>91.54</c:v>
                </c:pt>
                <c:pt idx="2">
                  <c:v>92.48</c:v>
                </c:pt>
                <c:pt idx="3">
                  <c:v>94.82</c:v>
                </c:pt>
                <c:pt idx="4">
                  <c:v>93.36</c:v>
                </c:pt>
              </c:numCache>
            </c:numRef>
          </c:val>
          <c:extLst>
            <c:ext xmlns:c16="http://schemas.microsoft.com/office/drawing/2014/chart" uri="{C3380CC4-5D6E-409C-BE32-E72D297353CC}">
              <c16:uniqueId val="{00000000-ED9A-4167-AB82-7ECA5F641D0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90.19</c:v>
                </c:pt>
                <c:pt idx="1">
                  <c:v>90.03</c:v>
                </c:pt>
                <c:pt idx="2">
                  <c:v>90.09</c:v>
                </c:pt>
                <c:pt idx="3">
                  <c:v>89.7</c:v>
                </c:pt>
                <c:pt idx="4">
                  <c:v>89.24</c:v>
                </c:pt>
              </c:numCache>
            </c:numRef>
          </c:val>
          <c:smooth val="0"/>
          <c:extLst>
            <c:ext xmlns:c16="http://schemas.microsoft.com/office/drawing/2014/chart" uri="{C3380CC4-5D6E-409C-BE32-E72D297353CC}">
              <c16:uniqueId val="{00000001-ED9A-4167-AB82-7ECA5F641D0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113.47</c:v>
                </c:pt>
                <c:pt idx="1">
                  <c:v>120.68</c:v>
                </c:pt>
                <c:pt idx="2">
                  <c:v>115.62</c:v>
                </c:pt>
                <c:pt idx="3">
                  <c:v>107.59</c:v>
                </c:pt>
                <c:pt idx="4">
                  <c:v>98.6</c:v>
                </c:pt>
              </c:numCache>
            </c:numRef>
          </c:val>
          <c:extLst>
            <c:ext xmlns:c16="http://schemas.microsoft.com/office/drawing/2014/chart" uri="{C3380CC4-5D6E-409C-BE32-E72D297353CC}">
              <c16:uniqueId val="{00000000-05BA-4711-8495-6239CE16ECC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112.62</c:v>
                </c:pt>
                <c:pt idx="1">
                  <c:v>113.35</c:v>
                </c:pt>
                <c:pt idx="2">
                  <c:v>112.36</c:v>
                </c:pt>
                <c:pt idx="3">
                  <c:v>111.89</c:v>
                </c:pt>
                <c:pt idx="4">
                  <c:v>109.99</c:v>
                </c:pt>
              </c:numCache>
            </c:numRef>
          </c:val>
          <c:smooth val="0"/>
          <c:extLst>
            <c:ext xmlns:c16="http://schemas.microsoft.com/office/drawing/2014/chart" uri="{C3380CC4-5D6E-409C-BE32-E72D297353CC}">
              <c16:uniqueId val="{00000001-05BA-4711-8495-6239CE16ECC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49.33</c:v>
                </c:pt>
                <c:pt idx="1">
                  <c:v>50.59</c:v>
                </c:pt>
                <c:pt idx="2">
                  <c:v>51.89</c:v>
                </c:pt>
                <c:pt idx="3">
                  <c:v>44.94</c:v>
                </c:pt>
                <c:pt idx="4">
                  <c:v>46.19</c:v>
                </c:pt>
              </c:numCache>
            </c:numRef>
          </c:val>
          <c:extLst>
            <c:ext xmlns:c16="http://schemas.microsoft.com/office/drawing/2014/chart" uri="{C3380CC4-5D6E-409C-BE32-E72D297353CC}">
              <c16:uniqueId val="{00000000-83D1-4DFA-9A9F-0605D212E4C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48.86</c:v>
                </c:pt>
                <c:pt idx="1">
                  <c:v>49.6</c:v>
                </c:pt>
                <c:pt idx="2">
                  <c:v>50.31</c:v>
                </c:pt>
                <c:pt idx="3">
                  <c:v>50.5</c:v>
                </c:pt>
                <c:pt idx="4">
                  <c:v>51.28</c:v>
                </c:pt>
              </c:numCache>
            </c:numRef>
          </c:val>
          <c:smooth val="0"/>
          <c:extLst>
            <c:ext xmlns:c16="http://schemas.microsoft.com/office/drawing/2014/chart" uri="{C3380CC4-5D6E-409C-BE32-E72D297353CC}">
              <c16:uniqueId val="{00000001-83D1-4DFA-9A9F-0605D212E4C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14.39</c:v>
                </c:pt>
                <c:pt idx="1">
                  <c:v>16.72</c:v>
                </c:pt>
                <c:pt idx="2">
                  <c:v>16.29</c:v>
                </c:pt>
                <c:pt idx="3">
                  <c:v>18.059999999999999</c:v>
                </c:pt>
                <c:pt idx="4">
                  <c:v>18.63</c:v>
                </c:pt>
              </c:numCache>
            </c:numRef>
          </c:val>
          <c:extLst>
            <c:ext xmlns:c16="http://schemas.microsoft.com/office/drawing/2014/chart" uri="{C3380CC4-5D6E-409C-BE32-E72D297353CC}">
              <c16:uniqueId val="{00000000-F811-46A8-BB4B-735345FECB7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18.510000000000002</c:v>
                </c:pt>
                <c:pt idx="1">
                  <c:v>20.49</c:v>
                </c:pt>
                <c:pt idx="2">
                  <c:v>21.34</c:v>
                </c:pt>
                <c:pt idx="3">
                  <c:v>21.19</c:v>
                </c:pt>
                <c:pt idx="4">
                  <c:v>22.64</c:v>
                </c:pt>
              </c:numCache>
            </c:numRef>
          </c:val>
          <c:smooth val="0"/>
          <c:extLst>
            <c:ext xmlns:c16="http://schemas.microsoft.com/office/drawing/2014/chart" uri="{C3380CC4-5D6E-409C-BE32-E72D297353CC}">
              <c16:uniqueId val="{00000001-F811-46A8-BB4B-735345FECB7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FB-44B3-9D46-6DB4FDB5DE3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0.75</c:v>
                </c:pt>
                <c:pt idx="1">
                  <c:v>0.51</c:v>
                </c:pt>
                <c:pt idx="2">
                  <c:v>0.28999999999999998</c:v>
                </c:pt>
                <c:pt idx="3">
                  <c:v>0.45</c:v>
                </c:pt>
                <c:pt idx="4" formatCode="#,##0.00;&quot;△&quot;#,##0.00">
                  <c:v>0</c:v>
                </c:pt>
              </c:numCache>
            </c:numRef>
          </c:val>
          <c:smooth val="0"/>
          <c:extLst>
            <c:ext xmlns:c16="http://schemas.microsoft.com/office/drawing/2014/chart" uri="{C3380CC4-5D6E-409C-BE32-E72D297353CC}">
              <c16:uniqueId val="{00000001-68FB-44B3-9D46-6DB4FDB5DE3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196.64</c:v>
                </c:pt>
                <c:pt idx="1">
                  <c:v>310.57</c:v>
                </c:pt>
                <c:pt idx="2">
                  <c:v>297.39999999999998</c:v>
                </c:pt>
                <c:pt idx="3">
                  <c:v>157.68</c:v>
                </c:pt>
                <c:pt idx="4">
                  <c:v>298.3</c:v>
                </c:pt>
              </c:numCache>
            </c:numRef>
          </c:val>
          <c:extLst>
            <c:ext xmlns:c16="http://schemas.microsoft.com/office/drawing/2014/chart" uri="{C3380CC4-5D6E-409C-BE32-E72D297353CC}">
              <c16:uniqueId val="{00000000-D83B-4E88-9299-FCED2815F60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318.89</c:v>
                </c:pt>
                <c:pt idx="1">
                  <c:v>309.10000000000002</c:v>
                </c:pt>
                <c:pt idx="2">
                  <c:v>306.08</c:v>
                </c:pt>
                <c:pt idx="3">
                  <c:v>351.29</c:v>
                </c:pt>
                <c:pt idx="4">
                  <c:v>364.24</c:v>
                </c:pt>
              </c:numCache>
            </c:numRef>
          </c:val>
          <c:smooth val="0"/>
          <c:extLst>
            <c:ext xmlns:c16="http://schemas.microsoft.com/office/drawing/2014/chart" uri="{C3380CC4-5D6E-409C-BE32-E72D297353CC}">
              <c16:uniqueId val="{00000001-D83B-4E88-9299-FCED2815F60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298.95</c:v>
                </c:pt>
                <c:pt idx="1">
                  <c:v>306.67</c:v>
                </c:pt>
                <c:pt idx="2">
                  <c:v>364.09</c:v>
                </c:pt>
                <c:pt idx="3">
                  <c:v>407.11</c:v>
                </c:pt>
                <c:pt idx="4">
                  <c:v>417.83</c:v>
                </c:pt>
              </c:numCache>
            </c:numRef>
          </c:val>
          <c:extLst>
            <c:ext xmlns:c16="http://schemas.microsoft.com/office/drawing/2014/chart" uri="{C3380CC4-5D6E-409C-BE32-E72D297353CC}">
              <c16:uniqueId val="{00000000-2A7E-40AE-83FB-D249FC89D20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290.07</c:v>
                </c:pt>
                <c:pt idx="1">
                  <c:v>290.42</c:v>
                </c:pt>
                <c:pt idx="2">
                  <c:v>294.66000000000003</c:v>
                </c:pt>
                <c:pt idx="3">
                  <c:v>236.29</c:v>
                </c:pt>
                <c:pt idx="4">
                  <c:v>238.77</c:v>
                </c:pt>
              </c:numCache>
            </c:numRef>
          </c:val>
          <c:smooth val="0"/>
          <c:extLst>
            <c:ext xmlns:c16="http://schemas.microsoft.com/office/drawing/2014/chart" uri="{C3380CC4-5D6E-409C-BE32-E72D297353CC}">
              <c16:uniqueId val="{00000001-2A7E-40AE-83FB-D249FC89D20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100.04</c:v>
                </c:pt>
                <c:pt idx="1">
                  <c:v>108.92</c:v>
                </c:pt>
                <c:pt idx="2">
                  <c:v>105.67</c:v>
                </c:pt>
                <c:pt idx="3">
                  <c:v>97.24</c:v>
                </c:pt>
                <c:pt idx="4">
                  <c:v>87.91</c:v>
                </c:pt>
              </c:numCache>
            </c:numRef>
          </c:val>
          <c:extLst>
            <c:ext xmlns:c16="http://schemas.microsoft.com/office/drawing/2014/chart" uri="{C3380CC4-5D6E-409C-BE32-E72D297353CC}">
              <c16:uniqueId val="{00000000-D15D-47E7-A2FE-B5FD4F17F71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104.84</c:v>
                </c:pt>
                <c:pt idx="1">
                  <c:v>106.11</c:v>
                </c:pt>
                <c:pt idx="2">
                  <c:v>103.75</c:v>
                </c:pt>
                <c:pt idx="3">
                  <c:v>104.33</c:v>
                </c:pt>
                <c:pt idx="4">
                  <c:v>98.85</c:v>
                </c:pt>
              </c:numCache>
            </c:numRef>
          </c:val>
          <c:smooth val="0"/>
          <c:extLst>
            <c:ext xmlns:c16="http://schemas.microsoft.com/office/drawing/2014/chart" uri="{C3380CC4-5D6E-409C-BE32-E72D297353CC}">
              <c16:uniqueId val="{00000001-D15D-47E7-A2FE-B5FD4F17F71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145.97</c:v>
                </c:pt>
                <c:pt idx="1">
                  <c:v>142.68</c:v>
                </c:pt>
                <c:pt idx="2">
                  <c:v>148.12</c:v>
                </c:pt>
                <c:pt idx="3">
                  <c:v>161.87</c:v>
                </c:pt>
                <c:pt idx="4">
                  <c:v>189.47</c:v>
                </c:pt>
              </c:numCache>
            </c:numRef>
          </c:val>
          <c:extLst>
            <c:ext xmlns:c16="http://schemas.microsoft.com/office/drawing/2014/chart" uri="{C3380CC4-5D6E-409C-BE32-E72D297353CC}">
              <c16:uniqueId val="{00000000-9F8B-4E3D-8998-D1EA8C2F65A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161.82</c:v>
                </c:pt>
                <c:pt idx="1">
                  <c:v>161.03</c:v>
                </c:pt>
                <c:pt idx="2">
                  <c:v>159.93</c:v>
                </c:pt>
                <c:pt idx="3">
                  <c:v>157.4</c:v>
                </c:pt>
                <c:pt idx="4">
                  <c:v>162.61000000000001</c:v>
                </c:pt>
              </c:numCache>
            </c:numRef>
          </c:val>
          <c:smooth val="0"/>
          <c:extLst>
            <c:ext xmlns:c16="http://schemas.microsoft.com/office/drawing/2014/chart" uri="{C3380CC4-5D6E-409C-BE32-E72D297353CC}">
              <c16:uniqueId val="{00000001-9F8B-4E3D-8998-D1EA8C2F65A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今治市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A3</v>
      </c>
      <c r="X8" s="44"/>
      <c r="Y8" s="44"/>
      <c r="Z8" s="44"/>
      <c r="AA8" s="44"/>
      <c r="AB8" s="44"/>
      <c r="AC8" s="44"/>
      <c r="AD8" s="44" t="str">
        <f>データ!$M$6</f>
        <v>非設置</v>
      </c>
      <c r="AE8" s="44"/>
      <c r="AF8" s="44"/>
      <c r="AG8" s="44"/>
      <c r="AH8" s="44"/>
      <c r="AI8" s="44"/>
      <c r="AJ8" s="44"/>
      <c r="AK8" s="2"/>
      <c r="AL8" s="45">
        <f>データ!$R$6</f>
        <v>151608</v>
      </c>
      <c r="AM8" s="45"/>
      <c r="AN8" s="45"/>
      <c r="AO8" s="45"/>
      <c r="AP8" s="45"/>
      <c r="AQ8" s="45"/>
      <c r="AR8" s="45"/>
      <c r="AS8" s="45"/>
      <c r="AT8" s="46">
        <f>データ!$S$6</f>
        <v>419.21</v>
      </c>
      <c r="AU8" s="47"/>
      <c r="AV8" s="47"/>
      <c r="AW8" s="47"/>
      <c r="AX8" s="47"/>
      <c r="AY8" s="47"/>
      <c r="AZ8" s="47"/>
      <c r="BA8" s="47"/>
      <c r="BB8" s="48">
        <f>データ!$T$6</f>
        <v>361.65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72.97</v>
      </c>
      <c r="J10" s="47"/>
      <c r="K10" s="47"/>
      <c r="L10" s="47"/>
      <c r="M10" s="47"/>
      <c r="N10" s="47"/>
      <c r="O10" s="75"/>
      <c r="P10" s="48">
        <f>データ!$P$6</f>
        <v>97.13</v>
      </c>
      <c r="Q10" s="48"/>
      <c r="R10" s="48"/>
      <c r="S10" s="48"/>
      <c r="T10" s="48"/>
      <c r="U10" s="48"/>
      <c r="V10" s="48"/>
      <c r="W10" s="45">
        <f>データ!$Q$6</f>
        <v>3173</v>
      </c>
      <c r="X10" s="45"/>
      <c r="Y10" s="45"/>
      <c r="Z10" s="45"/>
      <c r="AA10" s="45"/>
      <c r="AB10" s="45"/>
      <c r="AC10" s="45"/>
      <c r="AD10" s="2"/>
      <c r="AE10" s="2"/>
      <c r="AF10" s="2"/>
      <c r="AG10" s="2"/>
      <c r="AH10" s="2"/>
      <c r="AI10" s="2"/>
      <c r="AJ10" s="2"/>
      <c r="AK10" s="2"/>
      <c r="AL10" s="45">
        <f>データ!$U$6</f>
        <v>146372</v>
      </c>
      <c r="AM10" s="45"/>
      <c r="AN10" s="45"/>
      <c r="AO10" s="45"/>
      <c r="AP10" s="45"/>
      <c r="AQ10" s="45"/>
      <c r="AR10" s="45"/>
      <c r="AS10" s="45"/>
      <c r="AT10" s="46">
        <f>データ!$V$6</f>
        <v>129.88999999999999</v>
      </c>
      <c r="AU10" s="47"/>
      <c r="AV10" s="47"/>
      <c r="AW10" s="47"/>
      <c r="AX10" s="47"/>
      <c r="AY10" s="47"/>
      <c r="AZ10" s="47"/>
      <c r="BA10" s="47"/>
      <c r="BB10" s="48">
        <f>データ!$W$6</f>
        <v>1126.8900000000001</v>
      </c>
      <c r="BC10" s="48"/>
      <c r="BD10" s="48"/>
      <c r="BE10" s="48"/>
      <c r="BF10" s="48"/>
      <c r="BG10" s="48"/>
      <c r="BH10" s="48"/>
      <c r="BI10" s="48"/>
      <c r="BJ10" s="2"/>
      <c r="BK10" s="2"/>
      <c r="BL10" s="57" t="s">
        <v>21</v>
      </c>
      <c r="BM10" s="58"/>
      <c r="BN10" s="59" t="s">
        <v>22</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25</v>
      </c>
      <c r="BM14" s="70"/>
      <c r="BN14" s="70"/>
      <c r="BO14" s="70"/>
      <c r="BP14" s="70"/>
      <c r="BQ14" s="70"/>
      <c r="BR14" s="70"/>
      <c r="BS14" s="70"/>
      <c r="BT14" s="70"/>
      <c r="BU14" s="70"/>
      <c r="BV14" s="70"/>
      <c r="BW14" s="70"/>
      <c r="BX14" s="70"/>
      <c r="BY14" s="70"/>
      <c r="BZ14" s="71"/>
    </row>
    <row r="15" spans="1:78" ht="13.5"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4" t="s">
        <v>110</v>
      </c>
      <c r="BM16" s="85"/>
      <c r="BN16" s="85"/>
      <c r="BO16" s="85"/>
      <c r="BP16" s="85"/>
      <c r="BQ16" s="85"/>
      <c r="BR16" s="85"/>
      <c r="BS16" s="85"/>
      <c r="BT16" s="85"/>
      <c r="BU16" s="85"/>
      <c r="BV16" s="85"/>
      <c r="BW16" s="85"/>
      <c r="BX16" s="85"/>
      <c r="BY16" s="85"/>
      <c r="BZ16" s="8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4"/>
      <c r="BM17" s="85"/>
      <c r="BN17" s="85"/>
      <c r="BO17" s="85"/>
      <c r="BP17" s="85"/>
      <c r="BQ17" s="85"/>
      <c r="BR17" s="85"/>
      <c r="BS17" s="85"/>
      <c r="BT17" s="85"/>
      <c r="BU17" s="85"/>
      <c r="BV17" s="85"/>
      <c r="BW17" s="85"/>
      <c r="BX17" s="85"/>
      <c r="BY17" s="85"/>
      <c r="BZ17" s="8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4"/>
      <c r="BM18" s="85"/>
      <c r="BN18" s="85"/>
      <c r="BO18" s="85"/>
      <c r="BP18" s="85"/>
      <c r="BQ18" s="85"/>
      <c r="BR18" s="85"/>
      <c r="BS18" s="85"/>
      <c r="BT18" s="85"/>
      <c r="BU18" s="85"/>
      <c r="BV18" s="85"/>
      <c r="BW18" s="85"/>
      <c r="BX18" s="85"/>
      <c r="BY18" s="85"/>
      <c r="BZ18" s="8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4"/>
      <c r="BM19" s="85"/>
      <c r="BN19" s="85"/>
      <c r="BO19" s="85"/>
      <c r="BP19" s="85"/>
      <c r="BQ19" s="85"/>
      <c r="BR19" s="85"/>
      <c r="BS19" s="85"/>
      <c r="BT19" s="85"/>
      <c r="BU19" s="85"/>
      <c r="BV19" s="85"/>
      <c r="BW19" s="85"/>
      <c r="BX19" s="85"/>
      <c r="BY19" s="85"/>
      <c r="BZ19" s="8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4"/>
      <c r="BM20" s="85"/>
      <c r="BN20" s="85"/>
      <c r="BO20" s="85"/>
      <c r="BP20" s="85"/>
      <c r="BQ20" s="85"/>
      <c r="BR20" s="85"/>
      <c r="BS20" s="85"/>
      <c r="BT20" s="85"/>
      <c r="BU20" s="85"/>
      <c r="BV20" s="85"/>
      <c r="BW20" s="85"/>
      <c r="BX20" s="85"/>
      <c r="BY20" s="85"/>
      <c r="BZ20" s="8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4"/>
      <c r="BM21" s="85"/>
      <c r="BN21" s="85"/>
      <c r="BO21" s="85"/>
      <c r="BP21" s="85"/>
      <c r="BQ21" s="85"/>
      <c r="BR21" s="85"/>
      <c r="BS21" s="85"/>
      <c r="BT21" s="85"/>
      <c r="BU21" s="85"/>
      <c r="BV21" s="85"/>
      <c r="BW21" s="85"/>
      <c r="BX21" s="85"/>
      <c r="BY21" s="85"/>
      <c r="BZ21" s="8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4"/>
      <c r="BM22" s="85"/>
      <c r="BN22" s="85"/>
      <c r="BO22" s="85"/>
      <c r="BP22" s="85"/>
      <c r="BQ22" s="85"/>
      <c r="BR22" s="85"/>
      <c r="BS22" s="85"/>
      <c r="BT22" s="85"/>
      <c r="BU22" s="85"/>
      <c r="BV22" s="85"/>
      <c r="BW22" s="85"/>
      <c r="BX22" s="85"/>
      <c r="BY22" s="85"/>
      <c r="BZ22" s="8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4"/>
      <c r="BM23" s="85"/>
      <c r="BN23" s="85"/>
      <c r="BO23" s="85"/>
      <c r="BP23" s="85"/>
      <c r="BQ23" s="85"/>
      <c r="BR23" s="85"/>
      <c r="BS23" s="85"/>
      <c r="BT23" s="85"/>
      <c r="BU23" s="85"/>
      <c r="BV23" s="85"/>
      <c r="BW23" s="85"/>
      <c r="BX23" s="85"/>
      <c r="BY23" s="85"/>
      <c r="BZ23" s="8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4"/>
      <c r="BM24" s="85"/>
      <c r="BN24" s="85"/>
      <c r="BO24" s="85"/>
      <c r="BP24" s="85"/>
      <c r="BQ24" s="85"/>
      <c r="BR24" s="85"/>
      <c r="BS24" s="85"/>
      <c r="BT24" s="85"/>
      <c r="BU24" s="85"/>
      <c r="BV24" s="85"/>
      <c r="BW24" s="85"/>
      <c r="BX24" s="85"/>
      <c r="BY24" s="85"/>
      <c r="BZ24" s="8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4"/>
      <c r="BM25" s="85"/>
      <c r="BN25" s="85"/>
      <c r="BO25" s="85"/>
      <c r="BP25" s="85"/>
      <c r="BQ25" s="85"/>
      <c r="BR25" s="85"/>
      <c r="BS25" s="85"/>
      <c r="BT25" s="85"/>
      <c r="BU25" s="85"/>
      <c r="BV25" s="85"/>
      <c r="BW25" s="85"/>
      <c r="BX25" s="85"/>
      <c r="BY25" s="85"/>
      <c r="BZ25" s="8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4"/>
      <c r="BM26" s="85"/>
      <c r="BN26" s="85"/>
      <c r="BO26" s="85"/>
      <c r="BP26" s="85"/>
      <c r="BQ26" s="85"/>
      <c r="BR26" s="85"/>
      <c r="BS26" s="85"/>
      <c r="BT26" s="85"/>
      <c r="BU26" s="85"/>
      <c r="BV26" s="85"/>
      <c r="BW26" s="85"/>
      <c r="BX26" s="85"/>
      <c r="BY26" s="85"/>
      <c r="BZ26" s="8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4"/>
      <c r="BM27" s="85"/>
      <c r="BN27" s="85"/>
      <c r="BO27" s="85"/>
      <c r="BP27" s="85"/>
      <c r="BQ27" s="85"/>
      <c r="BR27" s="85"/>
      <c r="BS27" s="85"/>
      <c r="BT27" s="85"/>
      <c r="BU27" s="85"/>
      <c r="BV27" s="85"/>
      <c r="BW27" s="85"/>
      <c r="BX27" s="85"/>
      <c r="BY27" s="85"/>
      <c r="BZ27" s="8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4"/>
      <c r="BM28" s="85"/>
      <c r="BN28" s="85"/>
      <c r="BO28" s="85"/>
      <c r="BP28" s="85"/>
      <c r="BQ28" s="85"/>
      <c r="BR28" s="85"/>
      <c r="BS28" s="85"/>
      <c r="BT28" s="85"/>
      <c r="BU28" s="85"/>
      <c r="BV28" s="85"/>
      <c r="BW28" s="85"/>
      <c r="BX28" s="85"/>
      <c r="BY28" s="85"/>
      <c r="BZ28" s="8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4"/>
      <c r="BM29" s="85"/>
      <c r="BN29" s="85"/>
      <c r="BO29" s="85"/>
      <c r="BP29" s="85"/>
      <c r="BQ29" s="85"/>
      <c r="BR29" s="85"/>
      <c r="BS29" s="85"/>
      <c r="BT29" s="85"/>
      <c r="BU29" s="85"/>
      <c r="BV29" s="85"/>
      <c r="BW29" s="85"/>
      <c r="BX29" s="85"/>
      <c r="BY29" s="85"/>
      <c r="BZ29" s="8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4"/>
      <c r="BM30" s="85"/>
      <c r="BN30" s="85"/>
      <c r="BO30" s="85"/>
      <c r="BP30" s="85"/>
      <c r="BQ30" s="85"/>
      <c r="BR30" s="85"/>
      <c r="BS30" s="85"/>
      <c r="BT30" s="85"/>
      <c r="BU30" s="85"/>
      <c r="BV30" s="85"/>
      <c r="BW30" s="85"/>
      <c r="BX30" s="85"/>
      <c r="BY30" s="85"/>
      <c r="BZ30" s="8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4"/>
      <c r="BM31" s="85"/>
      <c r="BN31" s="85"/>
      <c r="BO31" s="85"/>
      <c r="BP31" s="85"/>
      <c r="BQ31" s="85"/>
      <c r="BR31" s="85"/>
      <c r="BS31" s="85"/>
      <c r="BT31" s="85"/>
      <c r="BU31" s="85"/>
      <c r="BV31" s="85"/>
      <c r="BW31" s="85"/>
      <c r="BX31" s="85"/>
      <c r="BY31" s="85"/>
      <c r="BZ31" s="8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4"/>
      <c r="BM32" s="85"/>
      <c r="BN32" s="85"/>
      <c r="BO32" s="85"/>
      <c r="BP32" s="85"/>
      <c r="BQ32" s="85"/>
      <c r="BR32" s="85"/>
      <c r="BS32" s="85"/>
      <c r="BT32" s="85"/>
      <c r="BU32" s="85"/>
      <c r="BV32" s="85"/>
      <c r="BW32" s="85"/>
      <c r="BX32" s="85"/>
      <c r="BY32" s="85"/>
      <c r="BZ32" s="8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4"/>
      <c r="BM33" s="85"/>
      <c r="BN33" s="85"/>
      <c r="BO33" s="85"/>
      <c r="BP33" s="85"/>
      <c r="BQ33" s="85"/>
      <c r="BR33" s="85"/>
      <c r="BS33" s="85"/>
      <c r="BT33" s="85"/>
      <c r="BU33" s="85"/>
      <c r="BV33" s="85"/>
      <c r="BW33" s="85"/>
      <c r="BX33" s="85"/>
      <c r="BY33" s="85"/>
      <c r="BZ33" s="8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4"/>
      <c r="BM34" s="85"/>
      <c r="BN34" s="85"/>
      <c r="BO34" s="85"/>
      <c r="BP34" s="85"/>
      <c r="BQ34" s="85"/>
      <c r="BR34" s="85"/>
      <c r="BS34" s="85"/>
      <c r="BT34" s="85"/>
      <c r="BU34" s="85"/>
      <c r="BV34" s="85"/>
      <c r="BW34" s="85"/>
      <c r="BX34" s="85"/>
      <c r="BY34" s="85"/>
      <c r="BZ34" s="8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4"/>
      <c r="BM35" s="85"/>
      <c r="BN35" s="85"/>
      <c r="BO35" s="85"/>
      <c r="BP35" s="85"/>
      <c r="BQ35" s="85"/>
      <c r="BR35" s="85"/>
      <c r="BS35" s="85"/>
      <c r="BT35" s="85"/>
      <c r="BU35" s="85"/>
      <c r="BV35" s="85"/>
      <c r="BW35" s="85"/>
      <c r="BX35" s="85"/>
      <c r="BY35" s="85"/>
      <c r="BZ35" s="8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4"/>
      <c r="BM36" s="85"/>
      <c r="BN36" s="85"/>
      <c r="BO36" s="85"/>
      <c r="BP36" s="85"/>
      <c r="BQ36" s="85"/>
      <c r="BR36" s="85"/>
      <c r="BS36" s="85"/>
      <c r="BT36" s="85"/>
      <c r="BU36" s="85"/>
      <c r="BV36" s="85"/>
      <c r="BW36" s="85"/>
      <c r="BX36" s="85"/>
      <c r="BY36" s="85"/>
      <c r="BZ36" s="8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4"/>
      <c r="BM37" s="85"/>
      <c r="BN37" s="85"/>
      <c r="BO37" s="85"/>
      <c r="BP37" s="85"/>
      <c r="BQ37" s="85"/>
      <c r="BR37" s="85"/>
      <c r="BS37" s="85"/>
      <c r="BT37" s="85"/>
      <c r="BU37" s="85"/>
      <c r="BV37" s="85"/>
      <c r="BW37" s="85"/>
      <c r="BX37" s="85"/>
      <c r="BY37" s="85"/>
      <c r="BZ37" s="8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4"/>
      <c r="BM38" s="85"/>
      <c r="BN38" s="85"/>
      <c r="BO38" s="85"/>
      <c r="BP38" s="85"/>
      <c r="BQ38" s="85"/>
      <c r="BR38" s="85"/>
      <c r="BS38" s="85"/>
      <c r="BT38" s="85"/>
      <c r="BU38" s="85"/>
      <c r="BV38" s="85"/>
      <c r="BW38" s="85"/>
      <c r="BX38" s="85"/>
      <c r="BY38" s="85"/>
      <c r="BZ38" s="8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4"/>
      <c r="BM39" s="85"/>
      <c r="BN39" s="85"/>
      <c r="BO39" s="85"/>
      <c r="BP39" s="85"/>
      <c r="BQ39" s="85"/>
      <c r="BR39" s="85"/>
      <c r="BS39" s="85"/>
      <c r="BT39" s="85"/>
      <c r="BU39" s="85"/>
      <c r="BV39" s="85"/>
      <c r="BW39" s="85"/>
      <c r="BX39" s="85"/>
      <c r="BY39" s="85"/>
      <c r="BZ39" s="8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4"/>
      <c r="BM40" s="85"/>
      <c r="BN40" s="85"/>
      <c r="BO40" s="85"/>
      <c r="BP40" s="85"/>
      <c r="BQ40" s="85"/>
      <c r="BR40" s="85"/>
      <c r="BS40" s="85"/>
      <c r="BT40" s="85"/>
      <c r="BU40" s="85"/>
      <c r="BV40" s="85"/>
      <c r="BW40" s="85"/>
      <c r="BX40" s="85"/>
      <c r="BY40" s="85"/>
      <c r="BZ40" s="8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4"/>
      <c r="BM41" s="85"/>
      <c r="BN41" s="85"/>
      <c r="BO41" s="85"/>
      <c r="BP41" s="85"/>
      <c r="BQ41" s="85"/>
      <c r="BR41" s="85"/>
      <c r="BS41" s="85"/>
      <c r="BT41" s="85"/>
      <c r="BU41" s="85"/>
      <c r="BV41" s="85"/>
      <c r="BW41" s="85"/>
      <c r="BX41" s="85"/>
      <c r="BY41" s="85"/>
      <c r="BZ41" s="8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4"/>
      <c r="BM42" s="85"/>
      <c r="BN42" s="85"/>
      <c r="BO42" s="85"/>
      <c r="BP42" s="85"/>
      <c r="BQ42" s="85"/>
      <c r="BR42" s="85"/>
      <c r="BS42" s="85"/>
      <c r="BT42" s="85"/>
      <c r="BU42" s="85"/>
      <c r="BV42" s="85"/>
      <c r="BW42" s="85"/>
      <c r="BX42" s="85"/>
      <c r="BY42" s="85"/>
      <c r="BZ42" s="8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4"/>
      <c r="BM43" s="85"/>
      <c r="BN43" s="85"/>
      <c r="BO43" s="85"/>
      <c r="BP43" s="85"/>
      <c r="BQ43" s="85"/>
      <c r="BR43" s="85"/>
      <c r="BS43" s="85"/>
      <c r="BT43" s="85"/>
      <c r="BU43" s="85"/>
      <c r="BV43" s="85"/>
      <c r="BW43" s="85"/>
      <c r="BX43" s="85"/>
      <c r="BY43" s="85"/>
      <c r="BZ43" s="8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7" t="s">
        <v>26</v>
      </c>
      <c r="BM45" s="88"/>
      <c r="BN45" s="88"/>
      <c r="BO45" s="88"/>
      <c r="BP45" s="88"/>
      <c r="BQ45" s="88"/>
      <c r="BR45" s="88"/>
      <c r="BS45" s="88"/>
      <c r="BT45" s="88"/>
      <c r="BU45" s="88"/>
      <c r="BV45" s="88"/>
      <c r="BW45" s="88"/>
      <c r="BX45" s="88"/>
      <c r="BY45" s="88"/>
      <c r="BZ45" s="8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90"/>
      <c r="BM46" s="91"/>
      <c r="BN46" s="91"/>
      <c r="BO46" s="91"/>
      <c r="BP46" s="91"/>
      <c r="BQ46" s="91"/>
      <c r="BR46" s="91"/>
      <c r="BS46" s="91"/>
      <c r="BT46" s="91"/>
      <c r="BU46" s="91"/>
      <c r="BV46" s="91"/>
      <c r="BW46" s="91"/>
      <c r="BX46" s="91"/>
      <c r="BY46" s="91"/>
      <c r="BZ46" s="9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4" t="s">
        <v>112</v>
      </c>
      <c r="BM47" s="85"/>
      <c r="BN47" s="85"/>
      <c r="BO47" s="85"/>
      <c r="BP47" s="85"/>
      <c r="BQ47" s="85"/>
      <c r="BR47" s="85"/>
      <c r="BS47" s="85"/>
      <c r="BT47" s="85"/>
      <c r="BU47" s="85"/>
      <c r="BV47" s="85"/>
      <c r="BW47" s="85"/>
      <c r="BX47" s="85"/>
      <c r="BY47" s="85"/>
      <c r="BZ47" s="8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5"/>
      <c r="BN48" s="85"/>
      <c r="BO48" s="85"/>
      <c r="BP48" s="85"/>
      <c r="BQ48" s="85"/>
      <c r="BR48" s="85"/>
      <c r="BS48" s="85"/>
      <c r="BT48" s="85"/>
      <c r="BU48" s="85"/>
      <c r="BV48" s="85"/>
      <c r="BW48" s="85"/>
      <c r="BX48" s="85"/>
      <c r="BY48" s="85"/>
      <c r="BZ48" s="8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5"/>
      <c r="BN49" s="85"/>
      <c r="BO49" s="85"/>
      <c r="BP49" s="85"/>
      <c r="BQ49" s="85"/>
      <c r="BR49" s="85"/>
      <c r="BS49" s="85"/>
      <c r="BT49" s="85"/>
      <c r="BU49" s="85"/>
      <c r="BV49" s="85"/>
      <c r="BW49" s="85"/>
      <c r="BX49" s="85"/>
      <c r="BY49" s="85"/>
      <c r="BZ49" s="8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5"/>
      <c r="BN50" s="85"/>
      <c r="BO50" s="85"/>
      <c r="BP50" s="85"/>
      <c r="BQ50" s="85"/>
      <c r="BR50" s="85"/>
      <c r="BS50" s="85"/>
      <c r="BT50" s="85"/>
      <c r="BU50" s="85"/>
      <c r="BV50" s="85"/>
      <c r="BW50" s="85"/>
      <c r="BX50" s="85"/>
      <c r="BY50" s="85"/>
      <c r="BZ50" s="8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5"/>
      <c r="BN51" s="85"/>
      <c r="BO51" s="85"/>
      <c r="BP51" s="85"/>
      <c r="BQ51" s="85"/>
      <c r="BR51" s="85"/>
      <c r="BS51" s="85"/>
      <c r="BT51" s="85"/>
      <c r="BU51" s="85"/>
      <c r="BV51" s="85"/>
      <c r="BW51" s="85"/>
      <c r="BX51" s="85"/>
      <c r="BY51" s="85"/>
      <c r="BZ51" s="8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5"/>
      <c r="BN52" s="85"/>
      <c r="BO52" s="85"/>
      <c r="BP52" s="85"/>
      <c r="BQ52" s="85"/>
      <c r="BR52" s="85"/>
      <c r="BS52" s="85"/>
      <c r="BT52" s="85"/>
      <c r="BU52" s="85"/>
      <c r="BV52" s="85"/>
      <c r="BW52" s="85"/>
      <c r="BX52" s="85"/>
      <c r="BY52" s="85"/>
      <c r="BZ52" s="8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5"/>
      <c r="BN53" s="85"/>
      <c r="BO53" s="85"/>
      <c r="BP53" s="85"/>
      <c r="BQ53" s="85"/>
      <c r="BR53" s="85"/>
      <c r="BS53" s="85"/>
      <c r="BT53" s="85"/>
      <c r="BU53" s="85"/>
      <c r="BV53" s="85"/>
      <c r="BW53" s="85"/>
      <c r="BX53" s="85"/>
      <c r="BY53" s="85"/>
      <c r="BZ53" s="8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5"/>
      <c r="BN54" s="85"/>
      <c r="BO54" s="85"/>
      <c r="BP54" s="85"/>
      <c r="BQ54" s="85"/>
      <c r="BR54" s="85"/>
      <c r="BS54" s="85"/>
      <c r="BT54" s="85"/>
      <c r="BU54" s="85"/>
      <c r="BV54" s="85"/>
      <c r="BW54" s="85"/>
      <c r="BX54" s="85"/>
      <c r="BY54" s="85"/>
      <c r="BZ54" s="8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5"/>
      <c r="BN55" s="85"/>
      <c r="BO55" s="85"/>
      <c r="BP55" s="85"/>
      <c r="BQ55" s="85"/>
      <c r="BR55" s="85"/>
      <c r="BS55" s="85"/>
      <c r="BT55" s="85"/>
      <c r="BU55" s="85"/>
      <c r="BV55" s="85"/>
      <c r="BW55" s="85"/>
      <c r="BX55" s="85"/>
      <c r="BY55" s="85"/>
      <c r="BZ55" s="8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5"/>
      <c r="BN56" s="85"/>
      <c r="BO56" s="85"/>
      <c r="BP56" s="85"/>
      <c r="BQ56" s="85"/>
      <c r="BR56" s="85"/>
      <c r="BS56" s="85"/>
      <c r="BT56" s="85"/>
      <c r="BU56" s="85"/>
      <c r="BV56" s="85"/>
      <c r="BW56" s="85"/>
      <c r="BX56" s="85"/>
      <c r="BY56" s="85"/>
      <c r="BZ56" s="8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5"/>
      <c r="BN57" s="85"/>
      <c r="BO57" s="85"/>
      <c r="BP57" s="85"/>
      <c r="BQ57" s="85"/>
      <c r="BR57" s="85"/>
      <c r="BS57" s="85"/>
      <c r="BT57" s="85"/>
      <c r="BU57" s="85"/>
      <c r="BV57" s="85"/>
      <c r="BW57" s="85"/>
      <c r="BX57" s="85"/>
      <c r="BY57" s="85"/>
      <c r="BZ57" s="8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5"/>
      <c r="BN58" s="85"/>
      <c r="BO58" s="85"/>
      <c r="BP58" s="85"/>
      <c r="BQ58" s="85"/>
      <c r="BR58" s="85"/>
      <c r="BS58" s="85"/>
      <c r="BT58" s="85"/>
      <c r="BU58" s="85"/>
      <c r="BV58" s="85"/>
      <c r="BW58" s="85"/>
      <c r="BX58" s="85"/>
      <c r="BY58" s="85"/>
      <c r="BZ58" s="8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5"/>
      <c r="BN59" s="85"/>
      <c r="BO59" s="85"/>
      <c r="BP59" s="85"/>
      <c r="BQ59" s="85"/>
      <c r="BR59" s="85"/>
      <c r="BS59" s="85"/>
      <c r="BT59" s="85"/>
      <c r="BU59" s="85"/>
      <c r="BV59" s="85"/>
      <c r="BW59" s="85"/>
      <c r="BX59" s="85"/>
      <c r="BY59" s="85"/>
      <c r="BZ59" s="86"/>
    </row>
    <row r="60" spans="1:78" ht="13.5" customHeight="1" x14ac:dyDescent="0.15">
      <c r="A60" s="2"/>
      <c r="B60" s="66" t="s">
        <v>27</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84"/>
      <c r="BM60" s="85"/>
      <c r="BN60" s="85"/>
      <c r="BO60" s="85"/>
      <c r="BP60" s="85"/>
      <c r="BQ60" s="85"/>
      <c r="BR60" s="85"/>
      <c r="BS60" s="85"/>
      <c r="BT60" s="85"/>
      <c r="BU60" s="85"/>
      <c r="BV60" s="85"/>
      <c r="BW60" s="85"/>
      <c r="BX60" s="85"/>
      <c r="BY60" s="85"/>
      <c r="BZ60" s="86"/>
    </row>
    <row r="61" spans="1:78" ht="13.5"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84"/>
      <c r="BM61" s="85"/>
      <c r="BN61" s="85"/>
      <c r="BO61" s="85"/>
      <c r="BP61" s="85"/>
      <c r="BQ61" s="85"/>
      <c r="BR61" s="85"/>
      <c r="BS61" s="85"/>
      <c r="BT61" s="85"/>
      <c r="BU61" s="85"/>
      <c r="BV61" s="85"/>
      <c r="BW61" s="85"/>
      <c r="BX61" s="85"/>
      <c r="BY61" s="85"/>
      <c r="BZ61" s="8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5"/>
      <c r="BN62" s="85"/>
      <c r="BO62" s="85"/>
      <c r="BP62" s="85"/>
      <c r="BQ62" s="85"/>
      <c r="BR62" s="85"/>
      <c r="BS62" s="85"/>
      <c r="BT62" s="85"/>
      <c r="BU62" s="85"/>
      <c r="BV62" s="85"/>
      <c r="BW62" s="85"/>
      <c r="BX62" s="85"/>
      <c r="BY62" s="85"/>
      <c r="BZ62" s="8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5"/>
      <c r="BN63" s="85"/>
      <c r="BO63" s="85"/>
      <c r="BP63" s="85"/>
      <c r="BQ63" s="85"/>
      <c r="BR63" s="85"/>
      <c r="BS63" s="85"/>
      <c r="BT63" s="85"/>
      <c r="BU63" s="85"/>
      <c r="BV63" s="85"/>
      <c r="BW63" s="85"/>
      <c r="BX63" s="85"/>
      <c r="BY63" s="85"/>
      <c r="BZ63" s="8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7" t="s">
        <v>28</v>
      </c>
      <c r="BM64" s="88"/>
      <c r="BN64" s="88"/>
      <c r="BO64" s="88"/>
      <c r="BP64" s="88"/>
      <c r="BQ64" s="88"/>
      <c r="BR64" s="88"/>
      <c r="BS64" s="88"/>
      <c r="BT64" s="88"/>
      <c r="BU64" s="88"/>
      <c r="BV64" s="88"/>
      <c r="BW64" s="88"/>
      <c r="BX64" s="88"/>
      <c r="BY64" s="88"/>
      <c r="BZ64" s="8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90"/>
      <c r="BM65" s="91"/>
      <c r="BN65" s="91"/>
      <c r="BO65" s="91"/>
      <c r="BP65" s="91"/>
      <c r="BQ65" s="91"/>
      <c r="BR65" s="91"/>
      <c r="BS65" s="91"/>
      <c r="BT65" s="91"/>
      <c r="BU65" s="91"/>
      <c r="BV65" s="91"/>
      <c r="BW65" s="91"/>
      <c r="BX65" s="91"/>
      <c r="BY65" s="91"/>
      <c r="BZ65" s="9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4" t="s">
        <v>111</v>
      </c>
      <c r="BM66" s="85"/>
      <c r="BN66" s="85"/>
      <c r="BO66" s="85"/>
      <c r="BP66" s="85"/>
      <c r="BQ66" s="85"/>
      <c r="BR66" s="85"/>
      <c r="BS66" s="85"/>
      <c r="BT66" s="85"/>
      <c r="BU66" s="85"/>
      <c r="BV66" s="85"/>
      <c r="BW66" s="85"/>
      <c r="BX66" s="85"/>
      <c r="BY66" s="85"/>
      <c r="BZ66" s="8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4"/>
      <c r="BM67" s="85"/>
      <c r="BN67" s="85"/>
      <c r="BO67" s="85"/>
      <c r="BP67" s="85"/>
      <c r="BQ67" s="85"/>
      <c r="BR67" s="85"/>
      <c r="BS67" s="85"/>
      <c r="BT67" s="85"/>
      <c r="BU67" s="85"/>
      <c r="BV67" s="85"/>
      <c r="BW67" s="85"/>
      <c r="BX67" s="85"/>
      <c r="BY67" s="85"/>
      <c r="BZ67" s="8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4"/>
      <c r="BM68" s="85"/>
      <c r="BN68" s="85"/>
      <c r="BO68" s="85"/>
      <c r="BP68" s="85"/>
      <c r="BQ68" s="85"/>
      <c r="BR68" s="85"/>
      <c r="BS68" s="85"/>
      <c r="BT68" s="85"/>
      <c r="BU68" s="85"/>
      <c r="BV68" s="85"/>
      <c r="BW68" s="85"/>
      <c r="BX68" s="85"/>
      <c r="BY68" s="85"/>
      <c r="BZ68" s="8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4"/>
      <c r="BM69" s="85"/>
      <c r="BN69" s="85"/>
      <c r="BO69" s="85"/>
      <c r="BP69" s="85"/>
      <c r="BQ69" s="85"/>
      <c r="BR69" s="85"/>
      <c r="BS69" s="85"/>
      <c r="BT69" s="85"/>
      <c r="BU69" s="85"/>
      <c r="BV69" s="85"/>
      <c r="BW69" s="85"/>
      <c r="BX69" s="85"/>
      <c r="BY69" s="85"/>
      <c r="BZ69" s="8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4"/>
      <c r="BM70" s="85"/>
      <c r="BN70" s="85"/>
      <c r="BO70" s="85"/>
      <c r="BP70" s="85"/>
      <c r="BQ70" s="85"/>
      <c r="BR70" s="85"/>
      <c r="BS70" s="85"/>
      <c r="BT70" s="85"/>
      <c r="BU70" s="85"/>
      <c r="BV70" s="85"/>
      <c r="BW70" s="85"/>
      <c r="BX70" s="85"/>
      <c r="BY70" s="85"/>
      <c r="BZ70" s="8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4"/>
      <c r="BM71" s="85"/>
      <c r="BN71" s="85"/>
      <c r="BO71" s="85"/>
      <c r="BP71" s="85"/>
      <c r="BQ71" s="85"/>
      <c r="BR71" s="85"/>
      <c r="BS71" s="85"/>
      <c r="BT71" s="85"/>
      <c r="BU71" s="85"/>
      <c r="BV71" s="85"/>
      <c r="BW71" s="85"/>
      <c r="BX71" s="85"/>
      <c r="BY71" s="85"/>
      <c r="BZ71" s="8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4"/>
      <c r="BM72" s="85"/>
      <c r="BN72" s="85"/>
      <c r="BO72" s="85"/>
      <c r="BP72" s="85"/>
      <c r="BQ72" s="85"/>
      <c r="BR72" s="85"/>
      <c r="BS72" s="85"/>
      <c r="BT72" s="85"/>
      <c r="BU72" s="85"/>
      <c r="BV72" s="85"/>
      <c r="BW72" s="85"/>
      <c r="BX72" s="85"/>
      <c r="BY72" s="85"/>
      <c r="BZ72" s="8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4"/>
      <c r="BM73" s="85"/>
      <c r="BN73" s="85"/>
      <c r="BO73" s="85"/>
      <c r="BP73" s="85"/>
      <c r="BQ73" s="85"/>
      <c r="BR73" s="85"/>
      <c r="BS73" s="85"/>
      <c r="BT73" s="85"/>
      <c r="BU73" s="85"/>
      <c r="BV73" s="85"/>
      <c r="BW73" s="85"/>
      <c r="BX73" s="85"/>
      <c r="BY73" s="85"/>
      <c r="BZ73" s="8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4"/>
      <c r="BM74" s="85"/>
      <c r="BN74" s="85"/>
      <c r="BO74" s="85"/>
      <c r="BP74" s="85"/>
      <c r="BQ74" s="85"/>
      <c r="BR74" s="85"/>
      <c r="BS74" s="85"/>
      <c r="BT74" s="85"/>
      <c r="BU74" s="85"/>
      <c r="BV74" s="85"/>
      <c r="BW74" s="85"/>
      <c r="BX74" s="85"/>
      <c r="BY74" s="85"/>
      <c r="BZ74" s="8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4"/>
      <c r="BM75" s="85"/>
      <c r="BN75" s="85"/>
      <c r="BO75" s="85"/>
      <c r="BP75" s="85"/>
      <c r="BQ75" s="85"/>
      <c r="BR75" s="85"/>
      <c r="BS75" s="85"/>
      <c r="BT75" s="85"/>
      <c r="BU75" s="85"/>
      <c r="BV75" s="85"/>
      <c r="BW75" s="85"/>
      <c r="BX75" s="85"/>
      <c r="BY75" s="85"/>
      <c r="BZ75" s="8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4"/>
      <c r="BM76" s="85"/>
      <c r="BN76" s="85"/>
      <c r="BO76" s="85"/>
      <c r="BP76" s="85"/>
      <c r="BQ76" s="85"/>
      <c r="BR76" s="85"/>
      <c r="BS76" s="85"/>
      <c r="BT76" s="85"/>
      <c r="BU76" s="85"/>
      <c r="BV76" s="85"/>
      <c r="BW76" s="85"/>
      <c r="BX76" s="85"/>
      <c r="BY76" s="85"/>
      <c r="BZ76" s="8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4"/>
      <c r="BM77" s="85"/>
      <c r="BN77" s="85"/>
      <c r="BO77" s="85"/>
      <c r="BP77" s="85"/>
      <c r="BQ77" s="85"/>
      <c r="BR77" s="85"/>
      <c r="BS77" s="85"/>
      <c r="BT77" s="85"/>
      <c r="BU77" s="85"/>
      <c r="BV77" s="85"/>
      <c r="BW77" s="85"/>
      <c r="BX77" s="85"/>
      <c r="BY77" s="85"/>
      <c r="BZ77" s="8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4"/>
      <c r="BM78" s="85"/>
      <c r="BN78" s="85"/>
      <c r="BO78" s="85"/>
      <c r="BP78" s="85"/>
      <c r="BQ78" s="85"/>
      <c r="BR78" s="85"/>
      <c r="BS78" s="85"/>
      <c r="BT78" s="85"/>
      <c r="BU78" s="85"/>
      <c r="BV78" s="85"/>
      <c r="BW78" s="85"/>
      <c r="BX78" s="85"/>
      <c r="BY78" s="85"/>
      <c r="BZ78" s="8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4"/>
      <c r="BM79" s="85"/>
      <c r="BN79" s="85"/>
      <c r="BO79" s="85"/>
      <c r="BP79" s="85"/>
      <c r="BQ79" s="85"/>
      <c r="BR79" s="85"/>
      <c r="BS79" s="85"/>
      <c r="BT79" s="85"/>
      <c r="BU79" s="85"/>
      <c r="BV79" s="85"/>
      <c r="BW79" s="85"/>
      <c r="BX79" s="85"/>
      <c r="BY79" s="85"/>
      <c r="BZ79" s="8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4"/>
      <c r="BM80" s="85"/>
      <c r="BN80" s="85"/>
      <c r="BO80" s="85"/>
      <c r="BP80" s="85"/>
      <c r="BQ80" s="85"/>
      <c r="BR80" s="85"/>
      <c r="BS80" s="85"/>
      <c r="BT80" s="85"/>
      <c r="BU80" s="85"/>
      <c r="BV80" s="85"/>
      <c r="BW80" s="85"/>
      <c r="BX80" s="85"/>
      <c r="BY80" s="85"/>
      <c r="BZ80" s="8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4"/>
      <c r="BM81" s="85"/>
      <c r="BN81" s="85"/>
      <c r="BO81" s="85"/>
      <c r="BP81" s="85"/>
      <c r="BQ81" s="85"/>
      <c r="BR81" s="85"/>
      <c r="BS81" s="85"/>
      <c r="BT81" s="85"/>
      <c r="BU81" s="85"/>
      <c r="BV81" s="85"/>
      <c r="BW81" s="85"/>
      <c r="BX81" s="85"/>
      <c r="BY81" s="85"/>
      <c r="BZ81" s="8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3"/>
      <c r="BM82" s="94"/>
      <c r="BN82" s="94"/>
      <c r="BO82" s="94"/>
      <c r="BP82" s="94"/>
      <c r="BQ82" s="94"/>
      <c r="BR82" s="94"/>
      <c r="BS82" s="94"/>
      <c r="BT82" s="94"/>
      <c r="BU82" s="94"/>
      <c r="BV82" s="94"/>
      <c r="BW82" s="94"/>
      <c r="BX82" s="94"/>
      <c r="BY82" s="94"/>
      <c r="BZ82" s="9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ZRN8gs+G8OTWk94MPxN2cxgUZzBi5m8rxHvodeS0MOQ6/CDzhahvdlbwFP3Pnir+7i96PKA5AGod0vqj95+LXw==" saltValue="HKZkuiC0wDdJBFgyf7/HI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7" t="s">
        <v>50</v>
      </c>
      <c r="I3" s="78"/>
      <c r="J3" s="78"/>
      <c r="K3" s="78"/>
      <c r="L3" s="78"/>
      <c r="M3" s="78"/>
      <c r="N3" s="78"/>
      <c r="O3" s="78"/>
      <c r="P3" s="78"/>
      <c r="Q3" s="78"/>
      <c r="R3" s="78"/>
      <c r="S3" s="78"/>
      <c r="T3" s="78"/>
      <c r="U3" s="78"/>
      <c r="V3" s="78"/>
      <c r="W3" s="79"/>
      <c r="X3" s="83" t="s">
        <v>51</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52</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15" t="s">
        <v>53</v>
      </c>
      <c r="B4" s="17"/>
      <c r="C4" s="17"/>
      <c r="D4" s="17"/>
      <c r="E4" s="17"/>
      <c r="F4" s="17"/>
      <c r="G4" s="17"/>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382027</v>
      </c>
      <c r="D6" s="20">
        <f t="shared" si="3"/>
        <v>46</v>
      </c>
      <c r="E6" s="20">
        <f t="shared" si="3"/>
        <v>1</v>
      </c>
      <c r="F6" s="20">
        <f t="shared" si="3"/>
        <v>0</v>
      </c>
      <c r="G6" s="20">
        <f t="shared" si="3"/>
        <v>1</v>
      </c>
      <c r="H6" s="20" t="str">
        <f t="shared" si="3"/>
        <v>愛媛県　今治市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72.97</v>
      </c>
      <c r="P6" s="21">
        <f t="shared" si="3"/>
        <v>97.13</v>
      </c>
      <c r="Q6" s="21">
        <f t="shared" si="3"/>
        <v>3173</v>
      </c>
      <c r="R6" s="21">
        <f t="shared" si="3"/>
        <v>151608</v>
      </c>
      <c r="S6" s="21">
        <f t="shared" si="3"/>
        <v>419.21</v>
      </c>
      <c r="T6" s="21">
        <f t="shared" si="3"/>
        <v>361.65</v>
      </c>
      <c r="U6" s="21">
        <f t="shared" si="3"/>
        <v>146372</v>
      </c>
      <c r="V6" s="21">
        <f t="shared" si="3"/>
        <v>129.88999999999999</v>
      </c>
      <c r="W6" s="21">
        <f t="shared" si="3"/>
        <v>1126.8900000000001</v>
      </c>
      <c r="X6" s="22">
        <f>IF(X7="",NA(),X7)</f>
        <v>113.47</v>
      </c>
      <c r="Y6" s="22">
        <f t="shared" ref="Y6:AG6" si="4">IF(Y7="",NA(),Y7)</f>
        <v>120.68</v>
      </c>
      <c r="Z6" s="22">
        <f t="shared" si="4"/>
        <v>115.62</v>
      </c>
      <c r="AA6" s="22">
        <f t="shared" si="4"/>
        <v>107.59</v>
      </c>
      <c r="AB6" s="22">
        <f t="shared" si="4"/>
        <v>98.6</v>
      </c>
      <c r="AC6" s="22">
        <f t="shared" si="4"/>
        <v>112.62</v>
      </c>
      <c r="AD6" s="22">
        <f t="shared" si="4"/>
        <v>113.35</v>
      </c>
      <c r="AE6" s="22">
        <f t="shared" si="4"/>
        <v>112.36</v>
      </c>
      <c r="AF6" s="22">
        <f t="shared" si="4"/>
        <v>111.89</v>
      </c>
      <c r="AG6" s="22">
        <f t="shared" si="4"/>
        <v>109.99</v>
      </c>
      <c r="AH6" s="21" t="str">
        <f>IF(AH7="","",IF(AH7="-","【-】","【"&amp;SUBSTITUTE(TEXT(AH7,"#,##0.00"),"-","△")&amp;"】"))</f>
        <v>【108.70】</v>
      </c>
      <c r="AI6" s="21">
        <f>IF(AI7="",NA(),AI7)</f>
        <v>0</v>
      </c>
      <c r="AJ6" s="21">
        <f t="shared" ref="AJ6:AR6" si="5">IF(AJ7="",NA(),AJ7)</f>
        <v>0</v>
      </c>
      <c r="AK6" s="21">
        <f t="shared" si="5"/>
        <v>0</v>
      </c>
      <c r="AL6" s="21">
        <f t="shared" si="5"/>
        <v>0</v>
      </c>
      <c r="AM6" s="21">
        <f t="shared" si="5"/>
        <v>0</v>
      </c>
      <c r="AN6" s="22">
        <f t="shared" si="5"/>
        <v>0.75</v>
      </c>
      <c r="AO6" s="22">
        <f t="shared" si="5"/>
        <v>0.51</v>
      </c>
      <c r="AP6" s="22">
        <f t="shared" si="5"/>
        <v>0.28999999999999998</v>
      </c>
      <c r="AQ6" s="22">
        <f t="shared" si="5"/>
        <v>0.45</v>
      </c>
      <c r="AR6" s="21">
        <f t="shared" si="5"/>
        <v>0</v>
      </c>
      <c r="AS6" s="21" t="str">
        <f>IF(AS7="","",IF(AS7="-","【-】","【"&amp;SUBSTITUTE(TEXT(AS7,"#,##0.00"),"-","△")&amp;"】"))</f>
        <v>【1.34】</v>
      </c>
      <c r="AT6" s="22">
        <f>IF(AT7="",NA(),AT7)</f>
        <v>196.64</v>
      </c>
      <c r="AU6" s="22">
        <f t="shared" ref="AU6:BC6" si="6">IF(AU7="",NA(),AU7)</f>
        <v>310.57</v>
      </c>
      <c r="AV6" s="22">
        <f t="shared" si="6"/>
        <v>297.39999999999998</v>
      </c>
      <c r="AW6" s="22">
        <f t="shared" si="6"/>
        <v>157.68</v>
      </c>
      <c r="AX6" s="22">
        <f t="shared" si="6"/>
        <v>298.3</v>
      </c>
      <c r="AY6" s="22">
        <f t="shared" si="6"/>
        <v>318.89</v>
      </c>
      <c r="AZ6" s="22">
        <f t="shared" si="6"/>
        <v>309.10000000000002</v>
      </c>
      <c r="BA6" s="22">
        <f t="shared" si="6"/>
        <v>306.08</v>
      </c>
      <c r="BB6" s="22">
        <f t="shared" si="6"/>
        <v>351.29</v>
      </c>
      <c r="BC6" s="22">
        <f t="shared" si="6"/>
        <v>364.24</v>
      </c>
      <c r="BD6" s="21" t="str">
        <f>IF(BD7="","",IF(BD7="-","【-】","【"&amp;SUBSTITUTE(TEXT(BD7,"#,##0.00"),"-","△")&amp;"】"))</f>
        <v>【252.29】</v>
      </c>
      <c r="BE6" s="22">
        <f>IF(BE7="",NA(),BE7)</f>
        <v>298.95</v>
      </c>
      <c r="BF6" s="22">
        <f t="shared" ref="BF6:BN6" si="7">IF(BF7="",NA(),BF7)</f>
        <v>306.67</v>
      </c>
      <c r="BG6" s="22">
        <f t="shared" si="7"/>
        <v>364.09</v>
      </c>
      <c r="BH6" s="22">
        <f t="shared" si="7"/>
        <v>407.11</v>
      </c>
      <c r="BI6" s="22">
        <f t="shared" si="7"/>
        <v>417.83</v>
      </c>
      <c r="BJ6" s="22">
        <f t="shared" si="7"/>
        <v>290.07</v>
      </c>
      <c r="BK6" s="22">
        <f t="shared" si="7"/>
        <v>290.42</v>
      </c>
      <c r="BL6" s="22">
        <f t="shared" si="7"/>
        <v>294.66000000000003</v>
      </c>
      <c r="BM6" s="22">
        <f t="shared" si="7"/>
        <v>236.29</v>
      </c>
      <c r="BN6" s="22">
        <f t="shared" si="7"/>
        <v>238.77</v>
      </c>
      <c r="BO6" s="21" t="str">
        <f>IF(BO7="","",IF(BO7="-","【-】","【"&amp;SUBSTITUTE(TEXT(BO7,"#,##0.00"),"-","△")&amp;"】"))</f>
        <v>【268.07】</v>
      </c>
      <c r="BP6" s="22">
        <f>IF(BP7="",NA(),BP7)</f>
        <v>100.04</v>
      </c>
      <c r="BQ6" s="22">
        <f t="shared" ref="BQ6:BY6" si="8">IF(BQ7="",NA(),BQ7)</f>
        <v>108.92</v>
      </c>
      <c r="BR6" s="22">
        <f t="shared" si="8"/>
        <v>105.67</v>
      </c>
      <c r="BS6" s="22">
        <f t="shared" si="8"/>
        <v>97.24</v>
      </c>
      <c r="BT6" s="22">
        <f t="shared" si="8"/>
        <v>87.91</v>
      </c>
      <c r="BU6" s="22">
        <f t="shared" si="8"/>
        <v>104.84</v>
      </c>
      <c r="BV6" s="22">
        <f t="shared" si="8"/>
        <v>106.11</v>
      </c>
      <c r="BW6" s="22">
        <f t="shared" si="8"/>
        <v>103.75</v>
      </c>
      <c r="BX6" s="22">
        <f t="shared" si="8"/>
        <v>104.33</v>
      </c>
      <c r="BY6" s="22">
        <f t="shared" si="8"/>
        <v>98.85</v>
      </c>
      <c r="BZ6" s="21" t="str">
        <f>IF(BZ7="","",IF(BZ7="-","【-】","【"&amp;SUBSTITUTE(TEXT(BZ7,"#,##0.00"),"-","△")&amp;"】"))</f>
        <v>【97.47】</v>
      </c>
      <c r="CA6" s="22">
        <f>IF(CA7="",NA(),CA7)</f>
        <v>145.97</v>
      </c>
      <c r="CB6" s="22">
        <f t="shared" ref="CB6:CJ6" si="9">IF(CB7="",NA(),CB7)</f>
        <v>142.68</v>
      </c>
      <c r="CC6" s="22">
        <f t="shared" si="9"/>
        <v>148.12</v>
      </c>
      <c r="CD6" s="22">
        <f t="shared" si="9"/>
        <v>161.87</v>
      </c>
      <c r="CE6" s="22">
        <f t="shared" si="9"/>
        <v>189.47</v>
      </c>
      <c r="CF6" s="22">
        <f t="shared" si="9"/>
        <v>161.82</v>
      </c>
      <c r="CG6" s="22">
        <f t="shared" si="9"/>
        <v>161.03</v>
      </c>
      <c r="CH6" s="22">
        <f t="shared" si="9"/>
        <v>159.93</v>
      </c>
      <c r="CI6" s="22">
        <f t="shared" si="9"/>
        <v>157.4</v>
      </c>
      <c r="CJ6" s="22">
        <f t="shared" si="9"/>
        <v>162.61000000000001</v>
      </c>
      <c r="CK6" s="21" t="str">
        <f>IF(CK7="","",IF(CK7="-","【-】","【"&amp;SUBSTITUTE(TEXT(CK7,"#,##0.00"),"-","△")&amp;"】"))</f>
        <v>【174.75】</v>
      </c>
      <c r="CL6" s="22">
        <f>IF(CL7="",NA(),CL7)</f>
        <v>61.9</v>
      </c>
      <c r="CM6" s="22">
        <f t="shared" ref="CM6:CU6" si="10">IF(CM7="",NA(),CM7)</f>
        <v>62.75</v>
      </c>
      <c r="CN6" s="22">
        <f t="shared" si="10"/>
        <v>61.8</v>
      </c>
      <c r="CO6" s="22">
        <f t="shared" si="10"/>
        <v>59.37</v>
      </c>
      <c r="CP6" s="22">
        <f t="shared" si="10"/>
        <v>52.95</v>
      </c>
      <c r="CQ6" s="22">
        <f t="shared" si="10"/>
        <v>62.32</v>
      </c>
      <c r="CR6" s="22">
        <f t="shared" si="10"/>
        <v>61.71</v>
      </c>
      <c r="CS6" s="22">
        <f t="shared" si="10"/>
        <v>63.12</v>
      </c>
      <c r="CT6" s="22">
        <f t="shared" si="10"/>
        <v>62.59</v>
      </c>
      <c r="CU6" s="22">
        <f t="shared" si="10"/>
        <v>61.81</v>
      </c>
      <c r="CV6" s="21" t="str">
        <f>IF(CV7="","",IF(CV7="-","【-】","【"&amp;SUBSTITUTE(TEXT(CV7,"#,##0.00"),"-","△")&amp;"】"))</f>
        <v>【59.97】</v>
      </c>
      <c r="CW6" s="22">
        <f>IF(CW7="",NA(),CW7)</f>
        <v>93.79</v>
      </c>
      <c r="CX6" s="22">
        <f t="shared" ref="CX6:DF6" si="11">IF(CX7="",NA(),CX7)</f>
        <v>91.54</v>
      </c>
      <c r="CY6" s="22">
        <f t="shared" si="11"/>
        <v>92.48</v>
      </c>
      <c r="CZ6" s="22">
        <f t="shared" si="11"/>
        <v>94.82</v>
      </c>
      <c r="DA6" s="22">
        <f t="shared" si="11"/>
        <v>93.36</v>
      </c>
      <c r="DB6" s="22">
        <f t="shared" si="11"/>
        <v>90.19</v>
      </c>
      <c r="DC6" s="22">
        <f t="shared" si="11"/>
        <v>90.03</v>
      </c>
      <c r="DD6" s="22">
        <f t="shared" si="11"/>
        <v>90.09</v>
      </c>
      <c r="DE6" s="22">
        <f t="shared" si="11"/>
        <v>89.7</v>
      </c>
      <c r="DF6" s="22">
        <f t="shared" si="11"/>
        <v>89.24</v>
      </c>
      <c r="DG6" s="21" t="str">
        <f>IF(DG7="","",IF(DG7="-","【-】","【"&amp;SUBSTITUTE(TEXT(DG7,"#,##0.00"),"-","△")&amp;"】"))</f>
        <v>【89.76】</v>
      </c>
      <c r="DH6" s="22">
        <f>IF(DH7="",NA(),DH7)</f>
        <v>49.33</v>
      </c>
      <c r="DI6" s="22">
        <f t="shared" ref="DI6:DQ6" si="12">IF(DI7="",NA(),DI7)</f>
        <v>50.59</v>
      </c>
      <c r="DJ6" s="22">
        <f t="shared" si="12"/>
        <v>51.89</v>
      </c>
      <c r="DK6" s="22">
        <f t="shared" si="12"/>
        <v>44.94</v>
      </c>
      <c r="DL6" s="22">
        <f t="shared" si="12"/>
        <v>46.19</v>
      </c>
      <c r="DM6" s="22">
        <f t="shared" si="12"/>
        <v>48.86</v>
      </c>
      <c r="DN6" s="22">
        <f t="shared" si="12"/>
        <v>49.6</v>
      </c>
      <c r="DO6" s="22">
        <f t="shared" si="12"/>
        <v>50.31</v>
      </c>
      <c r="DP6" s="22">
        <f t="shared" si="12"/>
        <v>50.5</v>
      </c>
      <c r="DQ6" s="22">
        <f t="shared" si="12"/>
        <v>51.28</v>
      </c>
      <c r="DR6" s="21" t="str">
        <f>IF(DR7="","",IF(DR7="-","【-】","【"&amp;SUBSTITUTE(TEXT(DR7,"#,##0.00"),"-","△")&amp;"】"))</f>
        <v>【51.51】</v>
      </c>
      <c r="DS6" s="22">
        <f>IF(DS7="",NA(),DS7)</f>
        <v>14.39</v>
      </c>
      <c r="DT6" s="22">
        <f t="shared" ref="DT6:EB6" si="13">IF(DT7="",NA(),DT7)</f>
        <v>16.72</v>
      </c>
      <c r="DU6" s="22">
        <f t="shared" si="13"/>
        <v>16.29</v>
      </c>
      <c r="DV6" s="22">
        <f t="shared" si="13"/>
        <v>18.059999999999999</v>
      </c>
      <c r="DW6" s="22">
        <f t="shared" si="13"/>
        <v>18.63</v>
      </c>
      <c r="DX6" s="22">
        <f t="shared" si="13"/>
        <v>18.510000000000002</v>
      </c>
      <c r="DY6" s="22">
        <f t="shared" si="13"/>
        <v>20.49</v>
      </c>
      <c r="DZ6" s="22">
        <f t="shared" si="13"/>
        <v>21.34</v>
      </c>
      <c r="EA6" s="22">
        <f t="shared" si="13"/>
        <v>21.19</v>
      </c>
      <c r="EB6" s="22">
        <f t="shared" si="13"/>
        <v>22.64</v>
      </c>
      <c r="EC6" s="21" t="str">
        <f>IF(EC7="","",IF(EC7="-","【-】","【"&amp;SUBSTITUTE(TEXT(EC7,"#,##0.00"),"-","△")&amp;"】"))</f>
        <v>【23.75】</v>
      </c>
      <c r="ED6" s="22">
        <f>IF(ED7="",NA(),ED7)</f>
        <v>1.33</v>
      </c>
      <c r="EE6" s="22">
        <f t="shared" ref="EE6:EM6" si="14">IF(EE7="",NA(),EE7)</f>
        <v>0.73</v>
      </c>
      <c r="EF6" s="22">
        <f t="shared" si="14"/>
        <v>0.93</v>
      </c>
      <c r="EG6" s="22">
        <f t="shared" si="14"/>
        <v>0.92</v>
      </c>
      <c r="EH6" s="22">
        <f t="shared" si="14"/>
        <v>0.19</v>
      </c>
      <c r="EI6" s="22">
        <f t="shared" si="14"/>
        <v>0.7</v>
      </c>
      <c r="EJ6" s="22">
        <f t="shared" si="14"/>
        <v>0.72</v>
      </c>
      <c r="EK6" s="22">
        <f t="shared" si="14"/>
        <v>0.69</v>
      </c>
      <c r="EL6" s="22">
        <f t="shared" si="14"/>
        <v>0.62</v>
      </c>
      <c r="EM6" s="22">
        <f t="shared" si="14"/>
        <v>0.6</v>
      </c>
      <c r="EN6" s="21" t="str">
        <f>IF(EN7="","",IF(EN7="-","【-】","【"&amp;SUBSTITUTE(TEXT(EN7,"#,##0.00"),"-","△")&amp;"】"))</f>
        <v>【0.67】</v>
      </c>
    </row>
    <row r="7" spans="1:144" s="23" customFormat="1" x14ac:dyDescent="0.15">
      <c r="A7" s="15"/>
      <c r="B7" s="24">
        <v>2022</v>
      </c>
      <c r="C7" s="24">
        <v>382027</v>
      </c>
      <c r="D7" s="24">
        <v>46</v>
      </c>
      <c r="E7" s="24">
        <v>1</v>
      </c>
      <c r="F7" s="24">
        <v>0</v>
      </c>
      <c r="G7" s="24">
        <v>1</v>
      </c>
      <c r="H7" s="24" t="s">
        <v>93</v>
      </c>
      <c r="I7" s="24" t="s">
        <v>94</v>
      </c>
      <c r="J7" s="24" t="s">
        <v>95</v>
      </c>
      <c r="K7" s="24" t="s">
        <v>96</v>
      </c>
      <c r="L7" s="24" t="s">
        <v>97</v>
      </c>
      <c r="M7" s="24" t="s">
        <v>98</v>
      </c>
      <c r="N7" s="25" t="s">
        <v>99</v>
      </c>
      <c r="O7" s="25">
        <v>72.97</v>
      </c>
      <c r="P7" s="25">
        <v>97.13</v>
      </c>
      <c r="Q7" s="25">
        <v>3173</v>
      </c>
      <c r="R7" s="25">
        <v>151608</v>
      </c>
      <c r="S7" s="25">
        <v>419.21</v>
      </c>
      <c r="T7" s="25">
        <v>361.65</v>
      </c>
      <c r="U7" s="25">
        <v>146372</v>
      </c>
      <c r="V7" s="25">
        <v>129.88999999999999</v>
      </c>
      <c r="W7" s="25">
        <v>1126.8900000000001</v>
      </c>
      <c r="X7" s="25">
        <v>113.47</v>
      </c>
      <c r="Y7" s="25">
        <v>120.68</v>
      </c>
      <c r="Z7" s="25">
        <v>115.62</v>
      </c>
      <c r="AA7" s="25">
        <v>107.59</v>
      </c>
      <c r="AB7" s="25">
        <v>98.6</v>
      </c>
      <c r="AC7" s="25">
        <v>112.62</v>
      </c>
      <c r="AD7" s="25">
        <v>113.35</v>
      </c>
      <c r="AE7" s="25">
        <v>112.36</v>
      </c>
      <c r="AF7" s="25">
        <v>111.89</v>
      </c>
      <c r="AG7" s="25">
        <v>109.99</v>
      </c>
      <c r="AH7" s="25">
        <v>108.7</v>
      </c>
      <c r="AI7" s="25">
        <v>0</v>
      </c>
      <c r="AJ7" s="25">
        <v>0</v>
      </c>
      <c r="AK7" s="25">
        <v>0</v>
      </c>
      <c r="AL7" s="25">
        <v>0</v>
      </c>
      <c r="AM7" s="25">
        <v>0</v>
      </c>
      <c r="AN7" s="25">
        <v>0.75</v>
      </c>
      <c r="AO7" s="25">
        <v>0.51</v>
      </c>
      <c r="AP7" s="25">
        <v>0.28999999999999998</v>
      </c>
      <c r="AQ7" s="25">
        <v>0.45</v>
      </c>
      <c r="AR7" s="25">
        <v>0</v>
      </c>
      <c r="AS7" s="25">
        <v>1.34</v>
      </c>
      <c r="AT7" s="25">
        <v>196.64</v>
      </c>
      <c r="AU7" s="25">
        <v>310.57</v>
      </c>
      <c r="AV7" s="25">
        <v>297.39999999999998</v>
      </c>
      <c r="AW7" s="25">
        <v>157.68</v>
      </c>
      <c r="AX7" s="25">
        <v>298.3</v>
      </c>
      <c r="AY7" s="25">
        <v>318.89</v>
      </c>
      <c r="AZ7" s="25">
        <v>309.10000000000002</v>
      </c>
      <c r="BA7" s="25">
        <v>306.08</v>
      </c>
      <c r="BB7" s="25">
        <v>351.29</v>
      </c>
      <c r="BC7" s="25">
        <v>364.24</v>
      </c>
      <c r="BD7" s="25">
        <v>252.29</v>
      </c>
      <c r="BE7" s="25">
        <v>298.95</v>
      </c>
      <c r="BF7" s="25">
        <v>306.67</v>
      </c>
      <c r="BG7" s="25">
        <v>364.09</v>
      </c>
      <c r="BH7" s="25">
        <v>407.11</v>
      </c>
      <c r="BI7" s="25">
        <v>417.83</v>
      </c>
      <c r="BJ7" s="25">
        <v>290.07</v>
      </c>
      <c r="BK7" s="25">
        <v>290.42</v>
      </c>
      <c r="BL7" s="25">
        <v>294.66000000000003</v>
      </c>
      <c r="BM7" s="25">
        <v>236.29</v>
      </c>
      <c r="BN7" s="25">
        <v>238.77</v>
      </c>
      <c r="BO7" s="25">
        <v>268.07</v>
      </c>
      <c r="BP7" s="25">
        <v>100.04</v>
      </c>
      <c r="BQ7" s="25">
        <v>108.92</v>
      </c>
      <c r="BR7" s="25">
        <v>105.67</v>
      </c>
      <c r="BS7" s="25">
        <v>97.24</v>
      </c>
      <c r="BT7" s="25">
        <v>87.91</v>
      </c>
      <c r="BU7" s="25">
        <v>104.84</v>
      </c>
      <c r="BV7" s="25">
        <v>106.11</v>
      </c>
      <c r="BW7" s="25">
        <v>103.75</v>
      </c>
      <c r="BX7" s="25">
        <v>104.33</v>
      </c>
      <c r="BY7" s="25">
        <v>98.85</v>
      </c>
      <c r="BZ7" s="25">
        <v>97.47</v>
      </c>
      <c r="CA7" s="25">
        <v>145.97</v>
      </c>
      <c r="CB7" s="25">
        <v>142.68</v>
      </c>
      <c r="CC7" s="25">
        <v>148.12</v>
      </c>
      <c r="CD7" s="25">
        <v>161.87</v>
      </c>
      <c r="CE7" s="25">
        <v>189.47</v>
      </c>
      <c r="CF7" s="25">
        <v>161.82</v>
      </c>
      <c r="CG7" s="25">
        <v>161.03</v>
      </c>
      <c r="CH7" s="25">
        <v>159.93</v>
      </c>
      <c r="CI7" s="25">
        <v>157.4</v>
      </c>
      <c r="CJ7" s="25">
        <v>162.61000000000001</v>
      </c>
      <c r="CK7" s="25">
        <v>174.75</v>
      </c>
      <c r="CL7" s="25">
        <v>61.9</v>
      </c>
      <c r="CM7" s="25">
        <v>62.75</v>
      </c>
      <c r="CN7" s="25">
        <v>61.8</v>
      </c>
      <c r="CO7" s="25">
        <v>59.37</v>
      </c>
      <c r="CP7" s="25">
        <v>52.95</v>
      </c>
      <c r="CQ7" s="25">
        <v>62.32</v>
      </c>
      <c r="CR7" s="25">
        <v>61.71</v>
      </c>
      <c r="CS7" s="25">
        <v>63.12</v>
      </c>
      <c r="CT7" s="25">
        <v>62.59</v>
      </c>
      <c r="CU7" s="25">
        <v>61.81</v>
      </c>
      <c r="CV7" s="25">
        <v>59.97</v>
      </c>
      <c r="CW7" s="25">
        <v>93.79</v>
      </c>
      <c r="CX7" s="25">
        <v>91.54</v>
      </c>
      <c r="CY7" s="25">
        <v>92.48</v>
      </c>
      <c r="CZ7" s="25">
        <v>94.82</v>
      </c>
      <c r="DA7" s="25">
        <v>93.36</v>
      </c>
      <c r="DB7" s="25">
        <v>90.19</v>
      </c>
      <c r="DC7" s="25">
        <v>90.03</v>
      </c>
      <c r="DD7" s="25">
        <v>90.09</v>
      </c>
      <c r="DE7" s="25">
        <v>89.7</v>
      </c>
      <c r="DF7" s="25">
        <v>89.24</v>
      </c>
      <c r="DG7" s="25">
        <v>89.76</v>
      </c>
      <c r="DH7" s="25">
        <v>49.33</v>
      </c>
      <c r="DI7" s="25">
        <v>50.59</v>
      </c>
      <c r="DJ7" s="25">
        <v>51.89</v>
      </c>
      <c r="DK7" s="25">
        <v>44.94</v>
      </c>
      <c r="DL7" s="25">
        <v>46.19</v>
      </c>
      <c r="DM7" s="25">
        <v>48.86</v>
      </c>
      <c r="DN7" s="25">
        <v>49.6</v>
      </c>
      <c r="DO7" s="25">
        <v>50.31</v>
      </c>
      <c r="DP7" s="25">
        <v>50.5</v>
      </c>
      <c r="DQ7" s="25">
        <v>51.28</v>
      </c>
      <c r="DR7" s="25">
        <v>51.51</v>
      </c>
      <c r="DS7" s="25">
        <v>14.39</v>
      </c>
      <c r="DT7" s="25">
        <v>16.72</v>
      </c>
      <c r="DU7" s="25">
        <v>16.29</v>
      </c>
      <c r="DV7" s="25">
        <v>18.059999999999999</v>
      </c>
      <c r="DW7" s="25">
        <v>18.63</v>
      </c>
      <c r="DX7" s="25">
        <v>18.510000000000002</v>
      </c>
      <c r="DY7" s="25">
        <v>20.49</v>
      </c>
      <c r="DZ7" s="25">
        <v>21.34</v>
      </c>
      <c r="EA7" s="25">
        <v>21.19</v>
      </c>
      <c r="EB7" s="25">
        <v>22.64</v>
      </c>
      <c r="EC7" s="25">
        <v>23.75</v>
      </c>
      <c r="ED7" s="25">
        <v>1.33</v>
      </c>
      <c r="EE7" s="25">
        <v>0.73</v>
      </c>
      <c r="EF7" s="25">
        <v>0.93</v>
      </c>
      <c r="EG7" s="25">
        <v>0.92</v>
      </c>
      <c r="EH7" s="25">
        <v>0.19</v>
      </c>
      <c r="EI7" s="25">
        <v>0.7</v>
      </c>
      <c r="EJ7" s="25">
        <v>0.72</v>
      </c>
      <c r="EK7" s="25">
        <v>0.69</v>
      </c>
      <c r="EL7" s="25">
        <v>0.62</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Administrator</cp:lastModifiedBy>
  <dcterms:created xsi:type="dcterms:W3CDTF">2023-12-05T01:00:05Z</dcterms:created>
  <dcterms:modified xsi:type="dcterms:W3CDTF">2024-03-07T06:36:56Z</dcterms:modified>
  <cp:category>
  </cp:category>
</cp:coreProperties>
</file>