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mc:Choice Requires="x15">
      <x15ac:absPath xmlns:x15ac="http://schemas.microsoft.com/office/spreadsheetml/2010/11/ac" url="\\joho.local\各課\下水道業務課\下水道業務課\庶務係\★各課提出書類\財政課\R05\R060117_【2７〆】公営企業に係る経営比較分析表（令和４年度決算）の分析等について（照会）１／２\02 提出用\"/>
    </mc:Choice>
  </mc:AlternateContent>
  <workbookProtection workbookAlgorithmName="SHA-512" workbookHashValue="4GcfehTKagiXjH57QBSMRF+gK32LJgrsPVzgGImVGBUdGG6HM9dWNp5sF/XfDhAB1uprSJuXq9/HRwKU4+MZWQ==" workbookSaltValue="8Pc7CAj35dR5GJgP/HjN9g==" workbookSpinCount="100000" lockStructure="1"/>
  <bookViews>
    <workbookView xWindow="0" yWindow="0" windowWidth="28800" windowHeight="11835"/>
  </bookViews>
  <sheets>
    <sheet name="法適用_下水道事業" sheetId="4" r:id="rId1"/>
    <sheet name="データ" sheetId="5" state="hidden" r:id="rId2"/>
  </sheets>
  <calcPr calcId="162913"/>
  <extLst>
    <ext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<sst xmlns="http://schemas.openxmlformats.org/spreadsheetml/2006/main" count="231" uniqueCount="117">
  <si>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</si>
  <si>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</si>
  <si>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</si>
  <si>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</si>
  <si>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</si>
  <si>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</si>
  <si>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</si>
  <si>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</si>
  <si>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</si>
  <si>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</si>
  <si>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</si>
  <si>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</si>
  <si>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</si>
  <si>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</si>
  <si>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</si>
  <si>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</si>
  <si>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</si>
  <si>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</si>
  <si>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</si>
  <si>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</si>
  <si>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</si>
  <si>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</si>
  <si>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</si>
  <si>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</si>
  <si>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</si>
  <si>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</si>
  <si>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</si>
  <si>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</si>
  <si>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</si>
  <si>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</si>
  <si>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</si>
  <si>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</si>
  <si>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</si>
  <si>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</si>
  <si>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</si>
  <si>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</si>
  <si>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</si>
  <si>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</si>
  <si>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</si>
  <si>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</si>
  <si>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</si>
  <si>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</si>
  <si>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</si>
  <si>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</si>
  <si>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</si>
  <si>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</si>
  <si>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</si>
  <si>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</si>
  <si>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</si>
  <si>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</si>
  <si>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</si>
  <si>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</si>
  <si>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</si>
  <si>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</si>
  <si>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</si>
  <si>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</si>
  <si>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</si>
  <si>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</si>
  <si>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</si>
  <si>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</si>
  <si>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</si>
  <si>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</si>
  <si>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</si>
  <si>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</si>
  <si>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</si>
  <si>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</si>
  <si>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</si>
  <si>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</si>
  <si>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</si>
  <si>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</si>
  <si>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</si>
  <si>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</si>
  <si>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</si>
  <si>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</si>
  <si>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</si>
  <si>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</si>
  <si>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</si>
  <si>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</si>
  <si>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</si>
  <si>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</si>
  <si>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</si>
  <si>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</si>
  <si>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</si>
  <si>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</si>
  <si>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</si>
  <si>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</si>
  <si>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</si>
  <si>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</si>
  <si>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</si>
  <si>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</si>
  <si>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</si>
  <si>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</si>
  <si>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</si>
  <si>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</si>
  <si>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</si>
  <si>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</si>
  <si>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</si>
  <si>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</si>
  <si>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</si>
  <si>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</si>
  <si>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</si>
  <si>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</si>
  <si>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</si>
  <si>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</si>
  <si>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</si>
  <si>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</si>
  <si>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</si>
  <si>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</si>
  <si>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</si>
  <si>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</si>
  <si>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</si>
  <si>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</si>
  <si>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</si>
  <si>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</si>
  <si>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経営の健全性・効率性を示す指標について、類似団体平均値と比較して概ね良い数値となっているが、③流動比率について、類似団体平均69.18に対して、本市は51.63と大幅に低い値となっている。
　今後、流動負債の減少に伴い増加傾向を見込んでいるが、現金等の流動資産の確保に留意する必要がある。
　④企業債残高対事業規模比率について、類似団体平均に対して2.1％低くなっており、使用料収入に対して企業債残高が少ないことを示しているが、今後、処理場等の改築・更新需要等、建設費の増加に伴い大規模な投資が見込まれることから、より注視していく必要があると考える。
　⑤経費回収率について、前年度と比較して0.65ポイント改善。⑥汚水処理原価については0.39ポイント減となっているが、これは有収水量の減少に伴い下水道使用料の収入が減少したものの、資本費における汚水処理費（使用料対象経費）がそれ以上に減少したことによるものである。今後、維持管理費の適正な執行はもとより、施設の老朽化対策に対する効率的な投資が必要であると考える。
　⑦施設利用率について類似団体とほぼ同等で推移しているが、前年度と比較すると1.74ポイント減少している。本市の公共下水道は、合流処理の地域があることや下水道事業への着手が早かったことなどもあり、不明水への対応など課題もあるため、将来の汚水処理人口の動向に注視しながら、より適正な施設規模となるよう努める。
　</t>
    <rPh sb="97" eb="99">
      <t>コンゴ</t>
    </rPh>
    <rPh sb="100" eb="102">
      <t>リュウドウ</t>
    </rPh>
    <rPh sb="102" eb="104">
      <t>フサイ</t>
    </rPh>
    <rPh sb="105" eb="107">
      <t>ゲンショウ</t>
    </rPh>
    <rPh sb="108" eb="109">
      <t>トモナ</t>
    </rPh>
    <rPh sb="110" eb="112">
      <t>ゾウカ</t>
    </rPh>
    <rPh sb="112" eb="114">
      <t>ケイコウ</t>
    </rPh>
    <rPh sb="115" eb="117">
      <t>ミコ</t>
    </rPh>
    <rPh sb="123" eb="125">
      <t>ゲンキン</t>
    </rPh>
    <rPh sb="125" eb="126">
      <t>トウ</t>
    </rPh>
    <rPh sb="127" eb="129">
      <t>リュウドウ</t>
    </rPh>
    <rPh sb="129" eb="131">
      <t>シサン</t>
    </rPh>
    <rPh sb="132" eb="134">
      <t>カクホ</t>
    </rPh>
    <rPh sb="135" eb="137">
      <t>リュウイ</t>
    </rPh>
    <rPh sb="139" eb="141">
      <t>ヒツヨウ</t>
    </rPh>
    <rPh sb="239" eb="240">
      <t>トモナ</t>
    </rPh>
    <rPh sb="279" eb="281">
      <t>ケイヒ</t>
    </rPh>
    <rPh sb="281" eb="283">
      <t>カイシュウ</t>
    </rPh>
    <rPh sb="283" eb="284">
      <t>リツ</t>
    </rPh>
    <rPh sb="305" eb="307">
      <t>カイゼン</t>
    </rPh>
    <rPh sb="309" eb="311">
      <t>オスイ</t>
    </rPh>
    <rPh sb="311" eb="313">
      <t>ショリ</t>
    </rPh>
    <rPh sb="313" eb="315">
      <t>ゲンカ</t>
    </rPh>
    <rPh sb="328" eb="329">
      <t>ゲン</t>
    </rPh>
    <rPh sb="340" eb="344">
      <t>ユウシュウスイリョウ</t>
    </rPh>
    <rPh sb="345" eb="347">
      <t>ゲンショウ</t>
    </rPh>
    <rPh sb="348" eb="349">
      <t>トモナ</t>
    </rPh>
    <rPh sb="350" eb="353">
      <t>ゲスイドウ</t>
    </rPh>
    <rPh sb="353" eb="356">
      <t>シヨウリョウ</t>
    </rPh>
    <rPh sb="357" eb="359">
      <t>シュウニュウ</t>
    </rPh>
    <rPh sb="360" eb="362">
      <t>ゲンショウ</t>
    </rPh>
    <rPh sb="368" eb="370">
      <t>シホン</t>
    </rPh>
    <rPh sb="370" eb="371">
      <t>ヒ</t>
    </rPh>
    <rPh sb="410" eb="412">
      <t>コンゴ</t>
    </rPh>
    <rPh sb="413" eb="415">
      <t>イジ</t>
    </rPh>
    <rPh sb="415" eb="418">
      <t>カンリヒ</t>
    </rPh>
    <rPh sb="419" eb="421">
      <t>テキセイ</t>
    </rPh>
    <rPh sb="422" eb="424">
      <t>シッコウ</t>
    </rPh>
    <rPh sb="430" eb="432">
      <t>シセツ</t>
    </rPh>
    <rPh sb="433" eb="436">
      <t>ロウキュウカ</t>
    </rPh>
    <rPh sb="436" eb="438">
      <t>タイサク</t>
    </rPh>
    <rPh sb="439" eb="440">
      <t>タイ</t>
    </rPh>
    <rPh sb="442" eb="445">
      <t>コウリツテキ</t>
    </rPh>
    <rPh sb="446" eb="448">
      <t>トウシ</t>
    </rPh>
    <rPh sb="449" eb="451">
      <t>ヒツヨウ</t>
    </rPh>
    <rPh sb="455" eb="456">
      <t>カンガ</t>
    </rPh>
    <rPh sb="462" eb="464">
      <t>シセツ</t>
    </rPh>
    <rPh sb="464" eb="466">
      <t>リヨウ</t>
    </rPh>
    <rPh sb="466" eb="467">
      <t>リツ</t>
    </rPh>
    <rPh sb="471" eb="473">
      <t>ルイジ</t>
    </rPh>
    <rPh sb="473" eb="475">
      <t>ダンタイ</t>
    </rPh>
    <rPh sb="478" eb="480">
      <t>ドウトウ</t>
    </rPh>
    <rPh sb="481" eb="483">
      <t>スイイ</t>
    </rPh>
    <rPh sb="489" eb="492">
      <t>ゼンネンド</t>
    </rPh>
    <rPh sb="493" eb="495">
      <t>ヒカク</t>
    </rPh>
    <rPh sb="506" eb="508">
      <t>ゲンショウ</t>
    </rPh>
    <rPh sb="558" eb="560">
      <t>フメイ</t>
    </rPh>
    <rPh sb="560" eb="561">
      <t>スイ</t>
    </rPh>
    <rPh sb="563" eb="565">
      <t>タイオウ</t>
    </rPh>
    <rPh sb="567" eb="569">
      <t>カダイ</t>
    </rPh>
    <rPh sb="575" eb="577">
      <t>ショウライ</t>
    </rPh>
    <rPh sb="578" eb="580">
      <t>オスイ</t>
    </rPh>
    <rPh sb="580" eb="582">
      <t>ショリ</t>
    </rPh>
    <rPh sb="582" eb="584">
      <t>ジンコウ</t>
    </rPh>
    <rPh sb="585" eb="587">
      <t>ドウコウ</t>
    </rPh>
    <rPh sb="588" eb="590">
      <t>チュウシ</t>
    </rPh>
    <rPh sb="597" eb="599">
      <t>テキセイ</t>
    </rPh>
    <rPh sb="600" eb="602">
      <t>シセツ</t>
    </rPh>
    <rPh sb="602" eb="604">
      <t>キボ</t>
    </rPh>
    <rPh sb="609" eb="610">
      <t>ツト</t>
    </rPh>
    <phoneticPr fontId="4"/>
  </si>
  <si>
    <r>
      <t>　</t>
    </r>
    <r>
      <rPr>
        <sz val="11"/>
        <rFont val="ＭＳ ゴシック"/>
        <family val="3"/>
        <charset val="128"/>
      </rPr>
      <t>①有形固定資産減価償却率について、本市公共下水道事業は令和４年度で法適用７年目を迎え、法適用時に減価償却累計額相当額を控除した額である簿価を取得価額とし、減価償却累計額がゼロの状態で開始したため、償却率が低くなっているが、償却が進むにつれ他団体と同程度で推移していくと見込んでいる。</t>
    </r>
    <r>
      <rPr>
        <sz val="11"/>
        <color rgb="FFFF0000"/>
        <rFont val="ＭＳ ゴシック"/>
        <family val="3"/>
        <charset val="128"/>
      </rPr>
      <t xml:space="preserve">
　</t>
    </r>
    <r>
      <rPr>
        <sz val="11"/>
        <rFont val="ＭＳ ゴシック"/>
        <family val="3"/>
        <charset val="128"/>
      </rPr>
      <t>また、下水道事業の着手が早かったこともあり、類似団体平均と比較して、②管渠老朽化率が高くなっているが、管渠改築工事を順次実施していることで、③管渠改善率が0.26ポイント改善した。
　今後、管渠ストックマネジメント計画の見直し、既存の管路台帳システム等を活用しながら、管路の更新・改良等必要な対策を計画的に実施する予定である。</t>
    </r>
    <rPh sb="28" eb="30">
      <t>レイワ</t>
    </rPh>
    <rPh sb="31" eb="33">
      <t>ネンド</t>
    </rPh>
    <rPh sb="46" eb="47">
      <t>ヨウ</t>
    </rPh>
    <rPh sb="128" eb="130">
      <t>スイイ</t>
    </rPh>
    <rPh sb="135" eb="137">
      <t>ミコ</t>
    </rPh>
    <rPh sb="195" eb="197">
      <t>カンキョ</t>
    </rPh>
    <rPh sb="197" eb="199">
      <t>カイチク</t>
    </rPh>
    <rPh sb="199" eb="201">
      <t>コウジ</t>
    </rPh>
    <rPh sb="202" eb="204">
      <t>ジュンジ</t>
    </rPh>
    <rPh sb="204" eb="206">
      <t>ジッシ</t>
    </rPh>
    <rPh sb="215" eb="217">
      <t>カンキョ</t>
    </rPh>
    <rPh sb="217" eb="219">
      <t>カイゼン</t>
    </rPh>
    <rPh sb="219" eb="220">
      <t>リツ</t>
    </rPh>
    <rPh sb="229" eb="231">
      <t>カイゼン</t>
    </rPh>
    <rPh sb="236" eb="238">
      <t>コンゴ</t>
    </rPh>
    <rPh sb="239" eb="241">
      <t>カンキョ</t>
    </rPh>
    <rPh sb="251" eb="253">
      <t>ケイカク</t>
    </rPh>
    <rPh sb="254" eb="256">
      <t>ミナオ</t>
    </rPh>
    <rPh sb="258" eb="260">
      <t>キゾン</t>
    </rPh>
    <rPh sb="261" eb="263">
      <t>カンロ</t>
    </rPh>
    <rPh sb="263" eb="265">
      <t>ダイチョウ</t>
    </rPh>
    <rPh sb="269" eb="270">
      <t>トウ</t>
    </rPh>
    <rPh sb="271" eb="273">
      <t>カツヨウ</t>
    </rPh>
    <rPh sb="278" eb="280">
      <t>カンロ</t>
    </rPh>
    <rPh sb="297" eb="299">
      <t>ジッシ</t>
    </rPh>
    <rPh sb="301" eb="303">
      <t>ヨテイ</t>
    </rPh>
    <phoneticPr fontId="4"/>
  </si>
  <si>
    <t>　今後、人口減少や節水意識の高まりで使用料収入が減少する見込みであること、処理場や管渠等の老朽化対策に係る多額の更新需要が見込まれることから、処理場の統廃合などによるコストの削減等、不断の経営改善が必要である。
　なお、処理場の統廃合については、平成29年度に漁業集落排水施設１処理区を統合、令和元年度に特定環境保全公共下水道１処理区を統合、令和５年度には、農業集落排水施設１処理区を統合した。
　施設の老朽化や人口減少による処理場の処理能力の余剰などを勘案し、順次統廃合を進め経営の合理化を図る予定である。</t>
    <rPh sb="1" eb="3">
      <t>コンゴ</t>
    </rPh>
    <rPh sb="37" eb="40">
      <t>ショリジョウ</t>
    </rPh>
    <rPh sb="43" eb="44">
      <t>トウ</t>
    </rPh>
    <rPh sb="51" eb="52">
      <t>カカ</t>
    </rPh>
    <rPh sb="53" eb="55">
      <t>タガク</t>
    </rPh>
    <rPh sb="56" eb="58">
      <t>コウシン</t>
    </rPh>
    <rPh sb="58" eb="60">
      <t>ジュヨウ</t>
    </rPh>
    <rPh sb="61" eb="63">
      <t>ミコ</t>
    </rPh>
    <rPh sb="91" eb="93">
      <t>フダン</t>
    </rPh>
    <rPh sb="99" eb="101">
      <t>ヒツヨウ</t>
    </rPh>
    <rPh sb="123" eb="125">
      <t>ヘイセイ</t>
    </rPh>
    <rPh sb="136" eb="138">
      <t>シセツ</t>
    </rPh>
    <rPh sb="146" eb="148">
      <t>レイワ</t>
    </rPh>
    <rPh sb="148" eb="149">
      <t>ガン</t>
    </rPh>
    <rPh sb="171" eb="173">
      <t>レイワ</t>
    </rPh>
    <rPh sb="174" eb="175">
      <t>ネン</t>
    </rPh>
    <rPh sb="175" eb="176">
      <t>ド</t>
    </rPh>
    <rPh sb="179" eb="181">
      <t>ノウギョウ</t>
    </rPh>
    <rPh sb="181" eb="183">
      <t>シュウラク</t>
    </rPh>
    <rPh sb="183" eb="185">
      <t>ハイスイ</t>
    </rPh>
    <rPh sb="185" eb="187">
      <t>シセツ</t>
    </rPh>
    <rPh sb="188" eb="190">
      <t>ショリ</t>
    </rPh>
    <rPh sb="190" eb="191">
      <t>ク</t>
    </rPh>
    <rPh sb="192" eb="194">
      <t>トウゴウ</t>
    </rPh>
    <rPh sb="233" eb="236">
      <t>トウハイゴウ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</si>
</sst>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7.0000000000000007E-2</c:v>
                </c:pt>
                <c:pt idx="1">
                  <c:v>0.09</c:v>
                </c:pt>
                <c:pt idx="2">
                  <c:v>0.05</c:v>
                </c:pt>
                <c:pt idx="3">
                  <c:v>0.06</c:v>
                </c:pt>
                <c:pt idx="4">
                  <c:v>0.32</c:v>
                </c:pt>
              </c:numCache>
            </c:numRef>
          </c:val>
          <c:extLst>
            <c:ext xmlns:c16="http://schemas.microsoft.com/office/drawing/2014/chart" uri="{C3380CC4-5D6E-409C-BE32-E72D297353CC}">
              <c16:uniqueId val="{00000000-3857-451F-BFB9-2BD11648293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0.09</c:v>
                </c:pt>
                <c:pt idx="2">
                  <c:v>0.09</c:v>
                </c:pt>
                <c:pt idx="3">
                  <c:v>0.17</c:v>
                </c:pt>
                <c:pt idx="4">
                  <c:v>0.13</c:v>
                </c:pt>
              </c:numCache>
            </c:numRef>
          </c:val>
          <c:smooth val="0"/>
          <c:extLst>
            <c:ext xmlns:c16="http://schemas.microsoft.com/office/drawing/2014/chart" uri="{C3380CC4-5D6E-409C-BE32-E72D297353CC}">
              <c16:uniqueId val="{00000001-3857-451F-BFB9-2BD11648293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66.650000000000006</c:v>
                </c:pt>
                <c:pt idx="1">
                  <c:v>62.77</c:v>
                </c:pt>
                <c:pt idx="2">
                  <c:v>66.650000000000006</c:v>
                </c:pt>
                <c:pt idx="3">
                  <c:v>65.06</c:v>
                </c:pt>
                <c:pt idx="4">
                  <c:v>63.32</c:v>
                </c:pt>
              </c:numCache>
            </c:numRef>
          </c:val>
          <c:extLst>
            <c:ext xmlns:c16="http://schemas.microsoft.com/office/drawing/2014/chart" uri="{C3380CC4-5D6E-409C-BE32-E72D297353CC}">
              <c16:uniqueId val="{00000000-E288-49E4-A960-FF95DCCE020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65.040000000000006</c:v>
                </c:pt>
                <c:pt idx="1">
                  <c:v>68.31</c:v>
                </c:pt>
                <c:pt idx="2">
                  <c:v>65.28</c:v>
                </c:pt>
                <c:pt idx="3">
                  <c:v>64.92</c:v>
                </c:pt>
                <c:pt idx="4">
                  <c:v>64.14</c:v>
                </c:pt>
              </c:numCache>
            </c:numRef>
          </c:val>
          <c:smooth val="0"/>
          <c:extLst>
            <c:ext xmlns:c16="http://schemas.microsoft.com/office/drawing/2014/chart" uri="{C3380CC4-5D6E-409C-BE32-E72D297353CC}">
              <c16:uniqueId val="{00000001-E288-49E4-A960-FF95DCCE020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94.14</c:v>
                </c:pt>
                <c:pt idx="1">
                  <c:v>94.3</c:v>
                </c:pt>
                <c:pt idx="2">
                  <c:v>94.31</c:v>
                </c:pt>
                <c:pt idx="3">
                  <c:v>94.41</c:v>
                </c:pt>
                <c:pt idx="4">
                  <c:v>93.91</c:v>
                </c:pt>
              </c:numCache>
            </c:numRef>
          </c:val>
          <c:extLst>
            <c:ext xmlns:c16="http://schemas.microsoft.com/office/drawing/2014/chart" uri="{C3380CC4-5D6E-409C-BE32-E72D297353CC}">
              <c16:uniqueId val="{00000000-5483-4F90-9819-443DDB9A232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92.55</c:v>
                </c:pt>
                <c:pt idx="1">
                  <c:v>92.62</c:v>
                </c:pt>
                <c:pt idx="2">
                  <c:v>92.72</c:v>
                </c:pt>
                <c:pt idx="3">
                  <c:v>92.88</c:v>
                </c:pt>
                <c:pt idx="4">
                  <c:v>92.9</c:v>
                </c:pt>
              </c:numCache>
            </c:numRef>
          </c:val>
          <c:smooth val="0"/>
          <c:extLst>
            <c:ext xmlns:c16="http://schemas.microsoft.com/office/drawing/2014/chart" uri="{C3380CC4-5D6E-409C-BE32-E72D297353CC}">
              <c16:uniqueId val="{00000001-5483-4F90-9819-443DDB9A232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101.49</c:v>
                </c:pt>
                <c:pt idx="1">
                  <c:v>100.64</c:v>
                </c:pt>
                <c:pt idx="2">
                  <c:v>100.72</c:v>
                </c:pt>
                <c:pt idx="3">
                  <c:v>100.44</c:v>
                </c:pt>
                <c:pt idx="4">
                  <c:v>101.15</c:v>
                </c:pt>
              </c:numCache>
            </c:numRef>
          </c:val>
          <c:extLst>
            <c:ext xmlns:c16="http://schemas.microsoft.com/office/drawing/2014/chart" uri="{C3380CC4-5D6E-409C-BE32-E72D297353CC}">
              <c16:uniqueId val="{00000000-C8CE-4EEC-8D52-4ECF3F181B4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106.9</c:v>
                </c:pt>
                <c:pt idx="1">
                  <c:v>106.99</c:v>
                </c:pt>
                <c:pt idx="2">
                  <c:v>107.85</c:v>
                </c:pt>
                <c:pt idx="3">
                  <c:v>108.04</c:v>
                </c:pt>
                <c:pt idx="4">
                  <c:v>107.49</c:v>
                </c:pt>
              </c:numCache>
            </c:numRef>
          </c:val>
          <c:smooth val="0"/>
          <c:extLst>
            <c:ext xmlns:c16="http://schemas.microsoft.com/office/drawing/2014/chart" uri="{C3380CC4-5D6E-409C-BE32-E72D297353CC}">
              <c16:uniqueId val="{00000001-C8CE-4EEC-8D52-4ECF3F181B4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12.24</c:v>
                </c:pt>
                <c:pt idx="1">
                  <c:v>15.76</c:v>
                </c:pt>
                <c:pt idx="2">
                  <c:v>19.25</c:v>
                </c:pt>
                <c:pt idx="3">
                  <c:v>22.29</c:v>
                </c:pt>
                <c:pt idx="4">
                  <c:v>25.24</c:v>
                </c:pt>
              </c:numCache>
            </c:numRef>
          </c:val>
          <c:extLst>
            <c:ext xmlns:c16="http://schemas.microsoft.com/office/drawing/2014/chart" uri="{C3380CC4-5D6E-409C-BE32-E72D297353CC}">
              <c16:uniqueId val="{00000000-EEE2-4E41-AA20-CF6732379BC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26.13</c:v>
                </c:pt>
                <c:pt idx="1">
                  <c:v>26.36</c:v>
                </c:pt>
                <c:pt idx="2">
                  <c:v>23.79</c:v>
                </c:pt>
                <c:pt idx="3">
                  <c:v>25.66</c:v>
                </c:pt>
                <c:pt idx="4">
                  <c:v>27.46</c:v>
                </c:pt>
              </c:numCache>
            </c:numRef>
          </c:val>
          <c:smooth val="0"/>
          <c:extLst>
            <c:ext xmlns:c16="http://schemas.microsoft.com/office/drawing/2014/chart" uri="{C3380CC4-5D6E-409C-BE32-E72D297353CC}">
              <c16:uniqueId val="{00000001-EEE2-4E41-AA20-CF6732379BC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4.03</c:v>
                </c:pt>
                <c:pt idx="1">
                  <c:v>4.26</c:v>
                </c:pt>
                <c:pt idx="2">
                  <c:v>4.6900000000000004</c:v>
                </c:pt>
                <c:pt idx="3">
                  <c:v>4.9800000000000004</c:v>
                </c:pt>
                <c:pt idx="4">
                  <c:v>5.66</c:v>
                </c:pt>
              </c:numCache>
            </c:numRef>
          </c:val>
          <c:extLst>
            <c:ext xmlns:c16="http://schemas.microsoft.com/office/drawing/2014/chart" uri="{C3380CC4-5D6E-409C-BE32-E72D297353CC}">
              <c16:uniqueId val="{00000000-46F9-44B8-AB1B-2B50B4A452C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1.03</c:v>
                </c:pt>
                <c:pt idx="1">
                  <c:v>1.43</c:v>
                </c:pt>
                <c:pt idx="2">
                  <c:v>1.22</c:v>
                </c:pt>
                <c:pt idx="3">
                  <c:v>1.61</c:v>
                </c:pt>
                <c:pt idx="4">
                  <c:v>2.08</c:v>
                </c:pt>
              </c:numCache>
            </c:numRef>
          </c:val>
          <c:smooth val="0"/>
          <c:extLst>
            <c:ext xmlns:c16="http://schemas.microsoft.com/office/drawing/2014/chart" uri="{C3380CC4-5D6E-409C-BE32-E72D297353CC}">
              <c16:uniqueId val="{00000001-46F9-44B8-AB1B-2B50B4A452C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032-4A59-9D6F-ED3B08A083B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9.06</c:v>
                </c:pt>
                <c:pt idx="1">
                  <c:v>7.42</c:v>
                </c:pt>
                <c:pt idx="2">
                  <c:v>4.72</c:v>
                </c:pt>
                <c:pt idx="3">
                  <c:v>4.49</c:v>
                </c:pt>
                <c:pt idx="4">
                  <c:v>5.41</c:v>
                </c:pt>
              </c:numCache>
            </c:numRef>
          </c:val>
          <c:smooth val="0"/>
          <c:extLst>
            <c:ext xmlns:c16="http://schemas.microsoft.com/office/drawing/2014/chart" uri="{C3380CC4-5D6E-409C-BE32-E72D297353CC}">
              <c16:uniqueId val="{00000001-8032-4A59-9D6F-ED3B08A083B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53.65</c:v>
                </c:pt>
                <c:pt idx="1">
                  <c:v>51.28</c:v>
                </c:pt>
                <c:pt idx="2">
                  <c:v>50.01</c:v>
                </c:pt>
                <c:pt idx="3">
                  <c:v>51.39</c:v>
                </c:pt>
                <c:pt idx="4">
                  <c:v>51.63</c:v>
                </c:pt>
              </c:numCache>
            </c:numRef>
          </c:val>
          <c:extLst>
            <c:ext xmlns:c16="http://schemas.microsoft.com/office/drawing/2014/chart" uri="{C3380CC4-5D6E-409C-BE32-E72D297353CC}">
              <c16:uniqueId val="{00000000-577C-4130-8D8C-EF389DB138B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76.31</c:v>
                </c:pt>
                <c:pt idx="1">
                  <c:v>68.180000000000007</c:v>
                </c:pt>
                <c:pt idx="2">
                  <c:v>67.930000000000007</c:v>
                </c:pt>
                <c:pt idx="3">
                  <c:v>68.53</c:v>
                </c:pt>
                <c:pt idx="4">
                  <c:v>69.180000000000007</c:v>
                </c:pt>
              </c:numCache>
            </c:numRef>
          </c:val>
          <c:smooth val="0"/>
          <c:extLst>
            <c:ext xmlns:c16="http://schemas.microsoft.com/office/drawing/2014/chart" uri="{C3380CC4-5D6E-409C-BE32-E72D297353CC}">
              <c16:uniqueId val="{00000001-577C-4130-8D8C-EF389DB138B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729.91</c:v>
                </c:pt>
                <c:pt idx="1">
                  <c:v>715.06</c:v>
                </c:pt>
                <c:pt idx="2">
                  <c:v>745.16</c:v>
                </c:pt>
                <c:pt idx="3">
                  <c:v>803.27</c:v>
                </c:pt>
                <c:pt idx="4">
                  <c:v>773.96</c:v>
                </c:pt>
              </c:numCache>
            </c:numRef>
          </c:val>
          <c:extLst>
            <c:ext xmlns:c16="http://schemas.microsoft.com/office/drawing/2014/chart" uri="{C3380CC4-5D6E-409C-BE32-E72D297353CC}">
              <c16:uniqueId val="{00000000-E905-409B-B168-C1D05FFB867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820.36</c:v>
                </c:pt>
                <c:pt idx="1">
                  <c:v>847.44</c:v>
                </c:pt>
                <c:pt idx="2">
                  <c:v>857.88</c:v>
                </c:pt>
                <c:pt idx="3">
                  <c:v>825.1</c:v>
                </c:pt>
                <c:pt idx="4">
                  <c:v>789.87</c:v>
                </c:pt>
              </c:numCache>
            </c:numRef>
          </c:val>
          <c:smooth val="0"/>
          <c:extLst>
            <c:ext xmlns:c16="http://schemas.microsoft.com/office/drawing/2014/chart" uri="{C3380CC4-5D6E-409C-BE32-E72D297353CC}">
              <c16:uniqueId val="{00000001-E905-409B-B168-C1D05FFB867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99.53</c:v>
                </c:pt>
                <c:pt idx="1">
                  <c:v>100</c:v>
                </c:pt>
                <c:pt idx="2">
                  <c:v>98.71</c:v>
                </c:pt>
                <c:pt idx="3">
                  <c:v>98.47</c:v>
                </c:pt>
                <c:pt idx="4">
                  <c:v>99.12</c:v>
                </c:pt>
              </c:numCache>
            </c:numRef>
          </c:val>
          <c:extLst>
            <c:ext xmlns:c16="http://schemas.microsoft.com/office/drawing/2014/chart" uri="{C3380CC4-5D6E-409C-BE32-E72D297353CC}">
              <c16:uniqueId val="{00000000-40BF-41C9-A9AF-EF02C091CAD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95.4</c:v>
                </c:pt>
                <c:pt idx="1">
                  <c:v>94.69</c:v>
                </c:pt>
                <c:pt idx="2">
                  <c:v>94.97</c:v>
                </c:pt>
                <c:pt idx="3">
                  <c:v>97.07</c:v>
                </c:pt>
                <c:pt idx="4">
                  <c:v>98.06</c:v>
                </c:pt>
              </c:numCache>
            </c:numRef>
          </c:val>
          <c:smooth val="0"/>
          <c:extLst>
            <c:ext xmlns:c16="http://schemas.microsoft.com/office/drawing/2014/chart" uri="{C3380CC4-5D6E-409C-BE32-E72D297353CC}">
              <c16:uniqueId val="{00000001-40BF-41C9-A9AF-EF02C091CAD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156.96</c:v>
                </c:pt>
                <c:pt idx="1">
                  <c:v>156.13999999999999</c:v>
                </c:pt>
                <c:pt idx="2">
                  <c:v>167.98</c:v>
                </c:pt>
                <c:pt idx="3">
                  <c:v>172.39</c:v>
                </c:pt>
                <c:pt idx="4">
                  <c:v>172</c:v>
                </c:pt>
              </c:numCache>
            </c:numRef>
          </c:val>
          <c:extLst>
            <c:ext xmlns:c16="http://schemas.microsoft.com/office/drawing/2014/chart" uri="{C3380CC4-5D6E-409C-BE32-E72D297353CC}">
              <c16:uniqueId val="{00000000-AB69-4F87-B8E1-137724C201C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163.19999999999999</c:v>
                </c:pt>
                <c:pt idx="1">
                  <c:v>159.78</c:v>
                </c:pt>
                <c:pt idx="2">
                  <c:v>159.49</c:v>
                </c:pt>
                <c:pt idx="3">
                  <c:v>157.81</c:v>
                </c:pt>
                <c:pt idx="4">
                  <c:v>157.37</c:v>
                </c:pt>
              </c:numCache>
            </c:numRef>
          </c:val>
          <c:smooth val="0"/>
          <c:extLst>
            <c:ext xmlns:c16="http://schemas.microsoft.com/office/drawing/2014/chart" uri="{C3380CC4-5D6E-409C-BE32-E72D297353CC}">
              <c16:uniqueId val="{00000001-AB69-4F87-B8E1-137724C201C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tabSelected="1" topLeftCell="AC7" zoomScale="115" zoomScaleNormal="115" workbookViewId="0">
      <pane xSplit="17310" topLeftCell="BI1" activePane="topRight"/>
      <selection activeCell="AR57" sqref="AR57"/>
      <selection pane="topRight" activeCell="CD77" sqref="CD7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愛媛県　今治市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Bd1</v>
      </c>
      <c r="X8" s="35"/>
      <c r="Y8" s="35"/>
      <c r="Z8" s="35"/>
      <c r="AA8" s="35"/>
      <c r="AB8" s="35"/>
      <c r="AC8" s="35"/>
      <c r="AD8" s="36" t="str">
        <f>データ!$M$6</f>
        <v>非設置</v>
      </c>
      <c r="AE8" s="36"/>
      <c r="AF8" s="36"/>
      <c r="AG8" s="36"/>
      <c r="AH8" s="36"/>
      <c r="AI8" s="36"/>
      <c r="AJ8" s="36"/>
      <c r="AK8" s="3"/>
      <c r="AL8" s="37">
        <f>データ!S6</f>
        <v>151608</v>
      </c>
      <c r="AM8" s="37"/>
      <c r="AN8" s="37"/>
      <c r="AO8" s="37"/>
      <c r="AP8" s="37"/>
      <c r="AQ8" s="37"/>
      <c r="AR8" s="37"/>
      <c r="AS8" s="37"/>
      <c r="AT8" s="38">
        <f>データ!T6</f>
        <v>419.21</v>
      </c>
      <c r="AU8" s="38"/>
      <c r="AV8" s="38"/>
      <c r="AW8" s="38"/>
      <c r="AX8" s="38"/>
      <c r="AY8" s="38"/>
      <c r="AZ8" s="38"/>
      <c r="BA8" s="38"/>
      <c r="BB8" s="38">
        <f>データ!U6</f>
        <v>361.65</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62.51</v>
      </c>
      <c r="J10" s="38"/>
      <c r="K10" s="38"/>
      <c r="L10" s="38"/>
      <c r="M10" s="38"/>
      <c r="N10" s="38"/>
      <c r="O10" s="38"/>
      <c r="P10" s="38">
        <f>データ!P6</f>
        <v>60.22</v>
      </c>
      <c r="Q10" s="38"/>
      <c r="R10" s="38"/>
      <c r="S10" s="38"/>
      <c r="T10" s="38"/>
      <c r="U10" s="38"/>
      <c r="V10" s="38"/>
      <c r="W10" s="38">
        <f>データ!Q6</f>
        <v>62.69</v>
      </c>
      <c r="X10" s="38"/>
      <c r="Y10" s="38"/>
      <c r="Z10" s="38"/>
      <c r="AA10" s="38"/>
      <c r="AB10" s="38"/>
      <c r="AC10" s="38"/>
      <c r="AD10" s="37">
        <f>データ!R6</f>
        <v>3046</v>
      </c>
      <c r="AE10" s="37"/>
      <c r="AF10" s="37"/>
      <c r="AG10" s="37"/>
      <c r="AH10" s="37"/>
      <c r="AI10" s="37"/>
      <c r="AJ10" s="37"/>
      <c r="AK10" s="2"/>
      <c r="AL10" s="37">
        <f>データ!V6</f>
        <v>90737</v>
      </c>
      <c r="AM10" s="37"/>
      <c r="AN10" s="37"/>
      <c r="AO10" s="37"/>
      <c r="AP10" s="37"/>
      <c r="AQ10" s="37"/>
      <c r="AR10" s="37"/>
      <c r="AS10" s="37"/>
      <c r="AT10" s="38">
        <f>データ!W6</f>
        <v>23.11</v>
      </c>
      <c r="AU10" s="38"/>
      <c r="AV10" s="38"/>
      <c r="AW10" s="38"/>
      <c r="AX10" s="38"/>
      <c r="AY10" s="38"/>
      <c r="AZ10" s="38"/>
      <c r="BA10" s="38"/>
      <c r="BB10" s="38">
        <f>データ!X6</f>
        <v>3926.31</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114</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115</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71"/>
      <c r="BM60" s="72"/>
      <c r="BN60" s="72"/>
      <c r="BO60" s="72"/>
      <c r="BP60" s="72"/>
      <c r="BQ60" s="72"/>
      <c r="BR60" s="72"/>
      <c r="BS60" s="72"/>
      <c r="BT60" s="72"/>
      <c r="BU60" s="72"/>
      <c r="BV60" s="72"/>
      <c r="BW60" s="72"/>
      <c r="BX60" s="72"/>
      <c r="BY60" s="72"/>
      <c r="BZ60" s="7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116</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V66MwU4WTCsm3AlGCxKmZ9D41JRGt3SzGURjOsS/RhWdw8wZpiKGYoSQMmd/2YieGAtamrbKR4CVy/75xGibjQ==" saltValue="2/H94asJCBB2F4pAROiTj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382027</v>
      </c>
      <c r="D6" s="19">
        <f t="shared" si="3"/>
        <v>46</v>
      </c>
      <c r="E6" s="19">
        <f t="shared" si="3"/>
        <v>17</v>
      </c>
      <c r="F6" s="19">
        <f t="shared" si="3"/>
        <v>1</v>
      </c>
      <c r="G6" s="19">
        <f t="shared" si="3"/>
        <v>0</v>
      </c>
      <c r="H6" s="19" t="str">
        <f t="shared" si="3"/>
        <v>愛媛県　今治市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62.51</v>
      </c>
      <c r="P6" s="20">
        <f t="shared" si="3"/>
        <v>60.22</v>
      </c>
      <c r="Q6" s="20">
        <f t="shared" si="3"/>
        <v>62.69</v>
      </c>
      <c r="R6" s="20">
        <f t="shared" si="3"/>
        <v>3046</v>
      </c>
      <c r="S6" s="20">
        <f t="shared" si="3"/>
        <v>151608</v>
      </c>
      <c r="T6" s="20">
        <f t="shared" si="3"/>
        <v>419.21</v>
      </c>
      <c r="U6" s="20">
        <f t="shared" si="3"/>
        <v>361.65</v>
      </c>
      <c r="V6" s="20">
        <f t="shared" si="3"/>
        <v>90737</v>
      </c>
      <c r="W6" s="20">
        <f t="shared" si="3"/>
        <v>23.11</v>
      </c>
      <c r="X6" s="20">
        <f t="shared" si="3"/>
        <v>3926.31</v>
      </c>
      <c r="Y6" s="21">
        <f>IF(Y7="",NA(),Y7)</f>
        <v>101.49</v>
      </c>
      <c r="Z6" s="21">
        <f t="shared" ref="Z6:AH6" si="4">IF(Z7="",NA(),Z7)</f>
        <v>100.64</v>
      </c>
      <c r="AA6" s="21">
        <f t="shared" si="4"/>
        <v>100.72</v>
      </c>
      <c r="AB6" s="21">
        <f t="shared" si="4"/>
        <v>100.44</v>
      </c>
      <c r="AC6" s="21">
        <f t="shared" si="4"/>
        <v>101.15</v>
      </c>
      <c r="AD6" s="21">
        <f t="shared" si="4"/>
        <v>106.9</v>
      </c>
      <c r="AE6" s="21">
        <f t="shared" si="4"/>
        <v>106.99</v>
      </c>
      <c r="AF6" s="21">
        <f t="shared" si="4"/>
        <v>107.85</v>
      </c>
      <c r="AG6" s="21">
        <f t="shared" si="4"/>
        <v>108.04</v>
      </c>
      <c r="AH6" s="21">
        <f t="shared" si="4"/>
        <v>107.49</v>
      </c>
      <c r="AI6" s="20" t="str">
        <f>IF(AI7="","",IF(AI7="-","【-】","【"&amp;SUBSTITUTE(TEXT(AI7,"#,##0.00"),"-","△")&amp;"】"))</f>
        <v>【106.11】</v>
      </c>
      <c r="AJ6" s="20">
        <f>IF(AJ7="",NA(),AJ7)</f>
        <v>0</v>
      </c>
      <c r="AK6" s="20">
        <f t="shared" ref="AK6:AS6" si="5">IF(AK7="",NA(),AK7)</f>
        <v>0</v>
      </c>
      <c r="AL6" s="20">
        <f t="shared" si="5"/>
        <v>0</v>
      </c>
      <c r="AM6" s="20">
        <f t="shared" si="5"/>
        <v>0</v>
      </c>
      <c r="AN6" s="20">
        <f t="shared" si="5"/>
        <v>0</v>
      </c>
      <c r="AO6" s="21">
        <f t="shared" si="5"/>
        <v>9.06</v>
      </c>
      <c r="AP6" s="21">
        <f t="shared" si="5"/>
        <v>7.42</v>
      </c>
      <c r="AQ6" s="21">
        <f t="shared" si="5"/>
        <v>4.72</v>
      </c>
      <c r="AR6" s="21">
        <f t="shared" si="5"/>
        <v>4.49</v>
      </c>
      <c r="AS6" s="21">
        <f t="shared" si="5"/>
        <v>5.41</v>
      </c>
      <c r="AT6" s="20" t="str">
        <f>IF(AT7="","",IF(AT7="-","【-】","【"&amp;SUBSTITUTE(TEXT(AT7,"#,##0.00"),"-","△")&amp;"】"))</f>
        <v>【3.15】</v>
      </c>
      <c r="AU6" s="21">
        <f>IF(AU7="",NA(),AU7)</f>
        <v>53.65</v>
      </c>
      <c r="AV6" s="21">
        <f t="shared" ref="AV6:BD6" si="6">IF(AV7="",NA(),AV7)</f>
        <v>51.28</v>
      </c>
      <c r="AW6" s="21">
        <f t="shared" si="6"/>
        <v>50.01</v>
      </c>
      <c r="AX6" s="21">
        <f t="shared" si="6"/>
        <v>51.39</v>
      </c>
      <c r="AY6" s="21">
        <f t="shared" si="6"/>
        <v>51.63</v>
      </c>
      <c r="AZ6" s="21">
        <f t="shared" si="6"/>
        <v>76.31</v>
      </c>
      <c r="BA6" s="21">
        <f t="shared" si="6"/>
        <v>68.180000000000007</v>
      </c>
      <c r="BB6" s="21">
        <f t="shared" si="6"/>
        <v>67.930000000000007</v>
      </c>
      <c r="BC6" s="21">
        <f t="shared" si="6"/>
        <v>68.53</v>
      </c>
      <c r="BD6" s="21">
        <f t="shared" si="6"/>
        <v>69.180000000000007</v>
      </c>
      <c r="BE6" s="20" t="str">
        <f>IF(BE7="","",IF(BE7="-","【-】","【"&amp;SUBSTITUTE(TEXT(BE7,"#,##0.00"),"-","△")&amp;"】"))</f>
        <v>【73.44】</v>
      </c>
      <c r="BF6" s="21">
        <f>IF(BF7="",NA(),BF7)</f>
        <v>729.91</v>
      </c>
      <c r="BG6" s="21">
        <f t="shared" ref="BG6:BO6" si="7">IF(BG7="",NA(),BG7)</f>
        <v>715.06</v>
      </c>
      <c r="BH6" s="21">
        <f t="shared" si="7"/>
        <v>745.16</v>
      </c>
      <c r="BI6" s="21">
        <f t="shared" si="7"/>
        <v>803.27</v>
      </c>
      <c r="BJ6" s="21">
        <f t="shared" si="7"/>
        <v>773.96</v>
      </c>
      <c r="BK6" s="21">
        <f t="shared" si="7"/>
        <v>820.36</v>
      </c>
      <c r="BL6" s="21">
        <f t="shared" si="7"/>
        <v>847.44</v>
      </c>
      <c r="BM6" s="21">
        <f t="shared" si="7"/>
        <v>857.88</v>
      </c>
      <c r="BN6" s="21">
        <f t="shared" si="7"/>
        <v>825.1</v>
      </c>
      <c r="BO6" s="21">
        <f t="shared" si="7"/>
        <v>789.87</v>
      </c>
      <c r="BP6" s="20" t="str">
        <f>IF(BP7="","",IF(BP7="-","【-】","【"&amp;SUBSTITUTE(TEXT(BP7,"#,##0.00"),"-","△")&amp;"】"))</f>
        <v>【652.82】</v>
      </c>
      <c r="BQ6" s="21">
        <f>IF(BQ7="",NA(),BQ7)</f>
        <v>99.53</v>
      </c>
      <c r="BR6" s="21">
        <f t="shared" ref="BR6:BZ6" si="8">IF(BR7="",NA(),BR7)</f>
        <v>100</v>
      </c>
      <c r="BS6" s="21">
        <f t="shared" si="8"/>
        <v>98.71</v>
      </c>
      <c r="BT6" s="21">
        <f t="shared" si="8"/>
        <v>98.47</v>
      </c>
      <c r="BU6" s="21">
        <f t="shared" si="8"/>
        <v>99.12</v>
      </c>
      <c r="BV6" s="21">
        <f t="shared" si="8"/>
        <v>95.4</v>
      </c>
      <c r="BW6" s="21">
        <f t="shared" si="8"/>
        <v>94.69</v>
      </c>
      <c r="BX6" s="21">
        <f t="shared" si="8"/>
        <v>94.97</v>
      </c>
      <c r="BY6" s="21">
        <f t="shared" si="8"/>
        <v>97.07</v>
      </c>
      <c r="BZ6" s="21">
        <f t="shared" si="8"/>
        <v>98.06</v>
      </c>
      <c r="CA6" s="20" t="str">
        <f>IF(CA7="","",IF(CA7="-","【-】","【"&amp;SUBSTITUTE(TEXT(CA7,"#,##0.00"),"-","△")&amp;"】"))</f>
        <v>【97.61】</v>
      </c>
      <c r="CB6" s="21">
        <f>IF(CB7="",NA(),CB7)</f>
        <v>156.96</v>
      </c>
      <c r="CC6" s="21">
        <f t="shared" ref="CC6:CK6" si="9">IF(CC7="",NA(),CC7)</f>
        <v>156.13999999999999</v>
      </c>
      <c r="CD6" s="21">
        <f t="shared" si="9"/>
        <v>167.98</v>
      </c>
      <c r="CE6" s="21">
        <f t="shared" si="9"/>
        <v>172.39</v>
      </c>
      <c r="CF6" s="21">
        <f t="shared" si="9"/>
        <v>172</v>
      </c>
      <c r="CG6" s="21">
        <f t="shared" si="9"/>
        <v>163.19999999999999</v>
      </c>
      <c r="CH6" s="21">
        <f t="shared" si="9"/>
        <v>159.78</v>
      </c>
      <c r="CI6" s="21">
        <f t="shared" si="9"/>
        <v>159.49</v>
      </c>
      <c r="CJ6" s="21">
        <f t="shared" si="9"/>
        <v>157.81</v>
      </c>
      <c r="CK6" s="21">
        <f t="shared" si="9"/>
        <v>157.37</v>
      </c>
      <c r="CL6" s="20" t="str">
        <f>IF(CL7="","",IF(CL7="-","【-】","【"&amp;SUBSTITUTE(TEXT(CL7,"#,##0.00"),"-","△")&amp;"】"))</f>
        <v>【138.29】</v>
      </c>
      <c r="CM6" s="21">
        <f>IF(CM7="",NA(),CM7)</f>
        <v>66.650000000000006</v>
      </c>
      <c r="CN6" s="21">
        <f t="shared" ref="CN6:CV6" si="10">IF(CN7="",NA(),CN7)</f>
        <v>62.77</v>
      </c>
      <c r="CO6" s="21">
        <f t="shared" si="10"/>
        <v>66.650000000000006</v>
      </c>
      <c r="CP6" s="21">
        <f t="shared" si="10"/>
        <v>65.06</v>
      </c>
      <c r="CQ6" s="21">
        <f t="shared" si="10"/>
        <v>63.32</v>
      </c>
      <c r="CR6" s="21">
        <f t="shared" si="10"/>
        <v>65.040000000000006</v>
      </c>
      <c r="CS6" s="21">
        <f t="shared" si="10"/>
        <v>68.31</v>
      </c>
      <c r="CT6" s="21">
        <f t="shared" si="10"/>
        <v>65.28</v>
      </c>
      <c r="CU6" s="21">
        <f t="shared" si="10"/>
        <v>64.92</v>
      </c>
      <c r="CV6" s="21">
        <f t="shared" si="10"/>
        <v>64.14</v>
      </c>
      <c r="CW6" s="20" t="str">
        <f>IF(CW7="","",IF(CW7="-","【-】","【"&amp;SUBSTITUTE(TEXT(CW7,"#,##0.00"),"-","△")&amp;"】"))</f>
        <v>【59.10】</v>
      </c>
      <c r="CX6" s="21">
        <f>IF(CX7="",NA(),CX7)</f>
        <v>94.14</v>
      </c>
      <c r="CY6" s="21">
        <f t="shared" ref="CY6:DG6" si="11">IF(CY7="",NA(),CY7)</f>
        <v>94.3</v>
      </c>
      <c r="CZ6" s="21">
        <f t="shared" si="11"/>
        <v>94.31</v>
      </c>
      <c r="DA6" s="21">
        <f t="shared" si="11"/>
        <v>94.41</v>
      </c>
      <c r="DB6" s="21">
        <f t="shared" si="11"/>
        <v>93.91</v>
      </c>
      <c r="DC6" s="21">
        <f t="shared" si="11"/>
        <v>92.55</v>
      </c>
      <c r="DD6" s="21">
        <f t="shared" si="11"/>
        <v>92.62</v>
      </c>
      <c r="DE6" s="21">
        <f t="shared" si="11"/>
        <v>92.72</v>
      </c>
      <c r="DF6" s="21">
        <f t="shared" si="11"/>
        <v>92.88</v>
      </c>
      <c r="DG6" s="21">
        <f t="shared" si="11"/>
        <v>92.9</v>
      </c>
      <c r="DH6" s="20" t="str">
        <f>IF(DH7="","",IF(DH7="-","【-】","【"&amp;SUBSTITUTE(TEXT(DH7,"#,##0.00"),"-","△")&amp;"】"))</f>
        <v>【95.82】</v>
      </c>
      <c r="DI6" s="21">
        <f>IF(DI7="",NA(),DI7)</f>
        <v>12.24</v>
      </c>
      <c r="DJ6" s="21">
        <f t="shared" ref="DJ6:DR6" si="12">IF(DJ7="",NA(),DJ7)</f>
        <v>15.76</v>
      </c>
      <c r="DK6" s="21">
        <f t="shared" si="12"/>
        <v>19.25</v>
      </c>
      <c r="DL6" s="21">
        <f t="shared" si="12"/>
        <v>22.29</v>
      </c>
      <c r="DM6" s="21">
        <f t="shared" si="12"/>
        <v>25.24</v>
      </c>
      <c r="DN6" s="21">
        <f t="shared" si="12"/>
        <v>26.13</v>
      </c>
      <c r="DO6" s="21">
        <f t="shared" si="12"/>
        <v>26.36</v>
      </c>
      <c r="DP6" s="21">
        <f t="shared" si="12"/>
        <v>23.79</v>
      </c>
      <c r="DQ6" s="21">
        <f t="shared" si="12"/>
        <v>25.66</v>
      </c>
      <c r="DR6" s="21">
        <f t="shared" si="12"/>
        <v>27.46</v>
      </c>
      <c r="DS6" s="20" t="str">
        <f>IF(DS7="","",IF(DS7="-","【-】","【"&amp;SUBSTITUTE(TEXT(DS7,"#,##0.00"),"-","△")&amp;"】"))</f>
        <v>【39.74】</v>
      </c>
      <c r="DT6" s="21">
        <f>IF(DT7="",NA(),DT7)</f>
        <v>4.03</v>
      </c>
      <c r="DU6" s="21">
        <f t="shared" ref="DU6:EC6" si="13">IF(DU7="",NA(),DU7)</f>
        <v>4.26</v>
      </c>
      <c r="DV6" s="21">
        <f t="shared" si="13"/>
        <v>4.6900000000000004</v>
      </c>
      <c r="DW6" s="21">
        <f t="shared" si="13"/>
        <v>4.9800000000000004</v>
      </c>
      <c r="DX6" s="21">
        <f t="shared" si="13"/>
        <v>5.66</v>
      </c>
      <c r="DY6" s="21">
        <f t="shared" si="13"/>
        <v>1.03</v>
      </c>
      <c r="DZ6" s="21">
        <f t="shared" si="13"/>
        <v>1.43</v>
      </c>
      <c r="EA6" s="21">
        <f t="shared" si="13"/>
        <v>1.22</v>
      </c>
      <c r="EB6" s="21">
        <f t="shared" si="13"/>
        <v>1.61</v>
      </c>
      <c r="EC6" s="21">
        <f t="shared" si="13"/>
        <v>2.08</v>
      </c>
      <c r="ED6" s="20" t="str">
        <f>IF(ED7="","",IF(ED7="-","【-】","【"&amp;SUBSTITUTE(TEXT(ED7,"#,##0.00"),"-","△")&amp;"】"))</f>
        <v>【7.62】</v>
      </c>
      <c r="EE6" s="21">
        <f>IF(EE7="",NA(),EE7)</f>
        <v>7.0000000000000007E-2</v>
      </c>
      <c r="EF6" s="21">
        <f t="shared" ref="EF6:EN6" si="14">IF(EF7="",NA(),EF7)</f>
        <v>0.09</v>
      </c>
      <c r="EG6" s="21">
        <f t="shared" si="14"/>
        <v>0.05</v>
      </c>
      <c r="EH6" s="21">
        <f t="shared" si="14"/>
        <v>0.06</v>
      </c>
      <c r="EI6" s="21">
        <f t="shared" si="14"/>
        <v>0.32</v>
      </c>
      <c r="EJ6" s="21">
        <f t="shared" si="14"/>
        <v>0.1</v>
      </c>
      <c r="EK6" s="21">
        <f t="shared" si="14"/>
        <v>0.09</v>
      </c>
      <c r="EL6" s="21">
        <f t="shared" si="14"/>
        <v>0.09</v>
      </c>
      <c r="EM6" s="21">
        <f t="shared" si="14"/>
        <v>0.17</v>
      </c>
      <c r="EN6" s="21">
        <f t="shared" si="14"/>
        <v>0.13</v>
      </c>
      <c r="EO6" s="20" t="str">
        <f>IF(EO7="","",IF(EO7="-","【-】","【"&amp;SUBSTITUTE(TEXT(EO7,"#,##0.00"),"-","△")&amp;"】"))</f>
        <v>【0.23】</v>
      </c>
    </row>
    <row r="7" spans="1:148" s="22" customFormat="1" x14ac:dyDescent="0.15">
      <c r="A7" s="14"/>
      <c r="B7" s="23">
        <v>2022</v>
      </c>
      <c r="C7" s="23">
        <v>382027</v>
      </c>
      <c r="D7" s="23">
        <v>46</v>
      </c>
      <c r="E7" s="23">
        <v>17</v>
      </c>
      <c r="F7" s="23">
        <v>1</v>
      </c>
      <c r="G7" s="23">
        <v>0</v>
      </c>
      <c r="H7" s="23" t="s">
        <v>96</v>
      </c>
      <c r="I7" s="23" t="s">
        <v>97</v>
      </c>
      <c r="J7" s="23" t="s">
        <v>98</v>
      </c>
      <c r="K7" s="23" t="s">
        <v>99</v>
      </c>
      <c r="L7" s="23" t="s">
        <v>100</v>
      </c>
      <c r="M7" s="23" t="s">
        <v>101</v>
      </c>
      <c r="N7" s="24" t="s">
        <v>102</v>
      </c>
      <c r="O7" s="24">
        <v>62.51</v>
      </c>
      <c r="P7" s="24">
        <v>60.22</v>
      </c>
      <c r="Q7" s="24">
        <v>62.69</v>
      </c>
      <c r="R7" s="24">
        <v>3046</v>
      </c>
      <c r="S7" s="24">
        <v>151608</v>
      </c>
      <c r="T7" s="24">
        <v>419.21</v>
      </c>
      <c r="U7" s="24">
        <v>361.65</v>
      </c>
      <c r="V7" s="24">
        <v>90737</v>
      </c>
      <c r="W7" s="24">
        <v>23.11</v>
      </c>
      <c r="X7" s="24">
        <v>3926.31</v>
      </c>
      <c r="Y7" s="24">
        <v>101.49</v>
      </c>
      <c r="Z7" s="24">
        <v>100.64</v>
      </c>
      <c r="AA7" s="24">
        <v>100.72</v>
      </c>
      <c r="AB7" s="24">
        <v>100.44</v>
      </c>
      <c r="AC7" s="24">
        <v>101.15</v>
      </c>
      <c r="AD7" s="24">
        <v>106.9</v>
      </c>
      <c r="AE7" s="24">
        <v>106.99</v>
      </c>
      <c r="AF7" s="24">
        <v>107.85</v>
      </c>
      <c r="AG7" s="24">
        <v>108.04</v>
      </c>
      <c r="AH7" s="24">
        <v>107.49</v>
      </c>
      <c r="AI7" s="24">
        <v>106.11</v>
      </c>
      <c r="AJ7" s="24">
        <v>0</v>
      </c>
      <c r="AK7" s="24">
        <v>0</v>
      </c>
      <c r="AL7" s="24">
        <v>0</v>
      </c>
      <c r="AM7" s="24">
        <v>0</v>
      </c>
      <c r="AN7" s="24">
        <v>0</v>
      </c>
      <c r="AO7" s="24">
        <v>9.06</v>
      </c>
      <c r="AP7" s="24">
        <v>7.42</v>
      </c>
      <c r="AQ7" s="24">
        <v>4.72</v>
      </c>
      <c r="AR7" s="24">
        <v>4.49</v>
      </c>
      <c r="AS7" s="24">
        <v>5.41</v>
      </c>
      <c r="AT7" s="24">
        <v>3.15</v>
      </c>
      <c r="AU7" s="24">
        <v>53.65</v>
      </c>
      <c r="AV7" s="24">
        <v>51.28</v>
      </c>
      <c r="AW7" s="24">
        <v>50.01</v>
      </c>
      <c r="AX7" s="24">
        <v>51.39</v>
      </c>
      <c r="AY7" s="24">
        <v>51.63</v>
      </c>
      <c r="AZ7" s="24">
        <v>76.31</v>
      </c>
      <c r="BA7" s="24">
        <v>68.180000000000007</v>
      </c>
      <c r="BB7" s="24">
        <v>67.930000000000007</v>
      </c>
      <c r="BC7" s="24">
        <v>68.53</v>
      </c>
      <c r="BD7" s="24">
        <v>69.180000000000007</v>
      </c>
      <c r="BE7" s="24">
        <v>73.44</v>
      </c>
      <c r="BF7" s="24">
        <v>729.91</v>
      </c>
      <c r="BG7" s="24">
        <v>715.06</v>
      </c>
      <c r="BH7" s="24">
        <v>745.16</v>
      </c>
      <c r="BI7" s="24">
        <v>803.27</v>
      </c>
      <c r="BJ7" s="24">
        <v>773.96</v>
      </c>
      <c r="BK7" s="24">
        <v>820.36</v>
      </c>
      <c r="BL7" s="24">
        <v>847.44</v>
      </c>
      <c r="BM7" s="24">
        <v>857.88</v>
      </c>
      <c r="BN7" s="24">
        <v>825.1</v>
      </c>
      <c r="BO7" s="24">
        <v>789.87</v>
      </c>
      <c r="BP7" s="24">
        <v>652.82000000000005</v>
      </c>
      <c r="BQ7" s="24">
        <v>99.53</v>
      </c>
      <c r="BR7" s="24">
        <v>100</v>
      </c>
      <c r="BS7" s="24">
        <v>98.71</v>
      </c>
      <c r="BT7" s="24">
        <v>98.47</v>
      </c>
      <c r="BU7" s="24">
        <v>99.12</v>
      </c>
      <c r="BV7" s="24">
        <v>95.4</v>
      </c>
      <c r="BW7" s="24">
        <v>94.69</v>
      </c>
      <c r="BX7" s="24">
        <v>94.97</v>
      </c>
      <c r="BY7" s="24">
        <v>97.07</v>
      </c>
      <c r="BZ7" s="24">
        <v>98.06</v>
      </c>
      <c r="CA7" s="24">
        <v>97.61</v>
      </c>
      <c r="CB7" s="24">
        <v>156.96</v>
      </c>
      <c r="CC7" s="24">
        <v>156.13999999999999</v>
      </c>
      <c r="CD7" s="24">
        <v>167.98</v>
      </c>
      <c r="CE7" s="24">
        <v>172.39</v>
      </c>
      <c r="CF7" s="24">
        <v>172</v>
      </c>
      <c r="CG7" s="24">
        <v>163.19999999999999</v>
      </c>
      <c r="CH7" s="24">
        <v>159.78</v>
      </c>
      <c r="CI7" s="24">
        <v>159.49</v>
      </c>
      <c r="CJ7" s="24">
        <v>157.81</v>
      </c>
      <c r="CK7" s="24">
        <v>157.37</v>
      </c>
      <c r="CL7" s="24">
        <v>138.29</v>
      </c>
      <c r="CM7" s="24">
        <v>66.650000000000006</v>
      </c>
      <c r="CN7" s="24">
        <v>62.77</v>
      </c>
      <c r="CO7" s="24">
        <v>66.650000000000006</v>
      </c>
      <c r="CP7" s="24">
        <v>65.06</v>
      </c>
      <c r="CQ7" s="24">
        <v>63.32</v>
      </c>
      <c r="CR7" s="24">
        <v>65.040000000000006</v>
      </c>
      <c r="CS7" s="24">
        <v>68.31</v>
      </c>
      <c r="CT7" s="24">
        <v>65.28</v>
      </c>
      <c r="CU7" s="24">
        <v>64.92</v>
      </c>
      <c r="CV7" s="24">
        <v>64.14</v>
      </c>
      <c r="CW7" s="24">
        <v>59.1</v>
      </c>
      <c r="CX7" s="24">
        <v>94.14</v>
      </c>
      <c r="CY7" s="24">
        <v>94.3</v>
      </c>
      <c r="CZ7" s="24">
        <v>94.31</v>
      </c>
      <c r="DA7" s="24">
        <v>94.41</v>
      </c>
      <c r="DB7" s="24">
        <v>93.91</v>
      </c>
      <c r="DC7" s="24">
        <v>92.55</v>
      </c>
      <c r="DD7" s="24">
        <v>92.62</v>
      </c>
      <c r="DE7" s="24">
        <v>92.72</v>
      </c>
      <c r="DF7" s="24">
        <v>92.88</v>
      </c>
      <c r="DG7" s="24">
        <v>92.9</v>
      </c>
      <c r="DH7" s="24">
        <v>95.82</v>
      </c>
      <c r="DI7" s="24">
        <v>12.24</v>
      </c>
      <c r="DJ7" s="24">
        <v>15.76</v>
      </c>
      <c r="DK7" s="24">
        <v>19.25</v>
      </c>
      <c r="DL7" s="24">
        <v>22.29</v>
      </c>
      <c r="DM7" s="24">
        <v>25.24</v>
      </c>
      <c r="DN7" s="24">
        <v>26.13</v>
      </c>
      <c r="DO7" s="24">
        <v>26.36</v>
      </c>
      <c r="DP7" s="24">
        <v>23.79</v>
      </c>
      <c r="DQ7" s="24">
        <v>25.66</v>
      </c>
      <c r="DR7" s="24">
        <v>27.46</v>
      </c>
      <c r="DS7" s="24">
        <v>39.74</v>
      </c>
      <c r="DT7" s="24">
        <v>4.03</v>
      </c>
      <c r="DU7" s="24">
        <v>4.26</v>
      </c>
      <c r="DV7" s="24">
        <v>4.6900000000000004</v>
      </c>
      <c r="DW7" s="24">
        <v>4.9800000000000004</v>
      </c>
      <c r="DX7" s="24">
        <v>5.66</v>
      </c>
      <c r="DY7" s="24">
        <v>1.03</v>
      </c>
      <c r="DZ7" s="24">
        <v>1.43</v>
      </c>
      <c r="EA7" s="24">
        <v>1.22</v>
      </c>
      <c r="EB7" s="24">
        <v>1.61</v>
      </c>
      <c r="EC7" s="24">
        <v>2.08</v>
      </c>
      <c r="ED7" s="24">
        <v>7.62</v>
      </c>
      <c r="EE7" s="24">
        <v>7.0000000000000007E-2</v>
      </c>
      <c r="EF7" s="24">
        <v>0.09</v>
      </c>
      <c r="EG7" s="24">
        <v>0.05</v>
      </c>
      <c r="EH7" s="24">
        <v>0.06</v>
      </c>
      <c r="EI7" s="24">
        <v>0.32</v>
      </c>
      <c r="EJ7" s="24">
        <v>0.1</v>
      </c>
      <c r="EK7" s="24">
        <v>0.09</v>
      </c>
      <c r="EL7" s="24">
        <v>0.09</v>
      </c>
      <c r="EM7" s="24">
        <v>0.17</v>
      </c>
      <c r="EN7" s="24">
        <v>0.13</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subject>
  <dc:creator>公営企業課</dc:creator>
  <cp:keywords>
  </cp:keywords>
  <dc:description>
  </dc:description>
  <cp:lastModifiedBy>
  </cp:lastModifiedBy>
  <dcterms:created xsi:type="dcterms:W3CDTF">2023-12-12T00:50:52Z</dcterms:created>
  <dcterms:modified xsi:type="dcterms:W3CDTF">2024-01-31T00:44:37Z</dcterms:modified>
  <cp:category>
  </cp:category>
</cp:coreProperties>
</file>