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local\各課\財政課\財政課\公営企業\R05\R060306_【事前連絡】令和４年度決算に係る経営比較分析表の公表について\公表用資料\"/>
    </mc:Choice>
  </mc:AlternateContent>
  <workbookProtection workbookAlgorithmName="SHA-512" workbookHashValue="wQGF0zQwoNco3PXqepDdkasvwPUbpJXsJOqVi0RAREWzKgSBfCrBZ7NOYGPkdbbjX8OwLe00LypROGylQcOSWg==" workbookSaltValue="M3EWDNj5PmbWsCgFdKjBPg=="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<sst xmlns="http://schemas.openxmlformats.org/spreadsheetml/2006/main" count="294" uniqueCount="115">
  <si>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</si>
  <si>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</si>
  <si>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</si>
  <si>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</si>
  <si>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</si>
  <si>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</si>
  <si>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</si>
  <si>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</si>
  <si>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</si>
  <si>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</si>
  <si>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</si>
  <si>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</si>
  <si>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</si>
  <si>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</si>
  <si>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</si>
  <si>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</si>
  <si>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</si>
  <si>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</si>
  <si>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</si>
  <si>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</si>
  <si>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</si>
  <si>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</si>
  <si>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</si>
  <si>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</si>
  <si>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</si>
  <si>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</si>
  <si>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</si>
  <si>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</si>
  <si>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</si>
  <si>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</si>
  <si>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</si>
  <si>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</si>
  <si>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</si>
  <si>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</si>
  <si>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</si>
  <si>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</si>
  <si>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</si>
  <si>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</si>
  <si>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</si>
  <si>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</si>
  <si>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</si>
  <si>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</si>
  <si>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</si>
  <si>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</si>
  <si>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</si>
  <si>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</si>
  <si>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</si>
  <si>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</si>
  <si>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</si>
  <si>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</si>
  <si>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</si>
  <si>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</si>
  <si>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</si>
  <si>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</si>
  <si>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</si>
  <si>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</si>
  <si>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</si>
  <si>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</si>
  <si>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</si>
  <si>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</si>
  <si>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</si>
  <si>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</si>
  <si>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</si>
  <si>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</si>
  <si>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</si>
  <si>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</si>
  <si>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</si>
  <si>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</si>
  <si>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</si>
  <si>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</si>
  <si>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</si>
  <si>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</si>
  <si>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</si>
  <si>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</si>
  <si>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</si>
  <si>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</si>
  <si>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</si>
  <si>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</si>
  <si>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</si>
  <si>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</si>
  <si>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</si>
  <si>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</si>
  <si>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</si>
  <si>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</si>
  <si>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</si>
  <si>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</si>
  <si>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</si>
  <si>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</si>
  <si>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</si>
  <si>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</si>
  <si>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</si>
  <si>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</si>
  <si>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</si>
  <si>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</si>
  <si>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</si>
  <si>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</si>
  <si>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</si>
  <si>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</si>
  <si>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</si>
  <si>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</si>
  <si>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</si>
  <si>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</si>
  <si>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</si>
  <si>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</si>
  <si>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</si>
  <si>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</si>
  <si>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</si>
  <si>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</si>
  <si>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</si>
  <si>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</si>
  <si>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</si>
  <si>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</si>
  <si>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関前地区の岡村島、大下島、小大下島のうち、広島県境に位置する岡村島及び小大下島では、海水淡水化施設の更新か、広島県からの受水かを比較検討した結果、経済的かつ安定供給を見込める広島県からの受水を選択した。広島県においても水需要の低下による給水能力の余剰があり、他の受水団体への影響がないことから、相互利益に繋がった。広島県の既設送水管から呉市に今治市との分水点を設置し、ポンプ場を設け、橋梁添架管、岡村島内に減圧水槽、調整池、配水池を新設し、岡村島に隣接する小大下島へは既設の海底送水管を活用し、共に平成29年4月、広島水道用水供給事業からの越境供給を開始している。島間の距離が長い大下島は、海底送水管を繋がず島内浄水場で海水を淡水化している。関前簡易水道事業は、地理的制約のある離島で、上水道と統合せず簡易水道事業会計として令和３年度より法適化した。</t>
    <phoneticPr fontId="4"/>
  </si>
  <si>
    <t>　平成30年度の海底送水管整備事業を実施して以降、管路更新はない。
　現在、大下浄水場において老朽化した海水淡水化施設の更新事業を行っているが、この事業は、海岸井戸を水源とし淡水井戸で海水の希釈を行い、淡水井戸の取水量に応じて希釈割合を変動させることで、逆浸透膜にかかる負荷を和らげ、膜の長寿命化を図ろうとするもので、更新事業に併せて、既存施設の廃止も進めており、事業完了後（令和５年度竣工予定）には、施設の老朽化が解消される見込みである。</t>
    <phoneticPr fontId="4"/>
  </si>
  <si>
    <t>　「①経常収支比率」は101.10％と100％を上回っているものの、その収益は一般会計繰入金に依存しており、「③流動比率」は、流動資産（現金及び預金）の大幅増により改善された。
　平成10年度に整備した大下浄水場（海水淡水化施設）は老朽化が進み、現在、国庫補助や企業債を活用して更新事業を実施している。令和４年度は、企業債現在高合計の減及び給水収益の増により「④企業債残高対給水収益比率」は改善されたが、今後は、大下浄水場更新工事に伴う企業債借入額の増により、数字の悪化を見込んでいる。
　また、「⑤料金回収率」は類似団体平均値と比較すると低い数値を示しており、経営改善の必要があるが、給水戸数が少ないことから自立した経営は困難であり、それでもなお不足する分については、一般会計からの支援に頼らざるを得ない状況である。
　「⑥給水原価」についても、類似団体平均値と比較すると高い数値を示しており、「⑧有収率」は、長年にわたり実施している漏水調査等の結果、類似団体平均値と比較すると高い数字を示している。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</si>
</sst>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24-4964-BBDC-E6469139E8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0.37</c:v>
                </c:pt>
                <c:pt idx="4">
                  <c:v>0.23</c:v>
                </c:pt>
              </c:numCache>
            </c:numRef>
          </c:val>
          <c:smooth val="0"/>
          <c:extLst>
            <c:ext xmlns:c16="http://schemas.microsoft.com/office/drawing/2014/chart" uri="{C3380CC4-5D6E-409C-BE32-E72D297353CC}">
              <c16:uniqueId val="{00000001-D924-4964-BBDC-E6469139E8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34.450000000000003</c:v>
                </c:pt>
                <c:pt idx="4">
                  <c:v>35.25</c:v>
                </c:pt>
              </c:numCache>
            </c:numRef>
          </c:val>
          <c:extLst>
            <c:ext xmlns:c16="http://schemas.microsoft.com/office/drawing/2014/chart" uri="{C3380CC4-5D6E-409C-BE32-E72D297353CC}">
              <c16:uniqueId val="{00000000-14D1-419F-B60B-0DDB8B39C6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48.75</c:v>
                </c:pt>
                <c:pt idx="4">
                  <c:v>50.95</c:v>
                </c:pt>
              </c:numCache>
            </c:numRef>
          </c:val>
          <c:smooth val="0"/>
          <c:extLst>
            <c:ext xmlns:c16="http://schemas.microsoft.com/office/drawing/2014/chart" uri="{C3380CC4-5D6E-409C-BE32-E72D297353CC}">
              <c16:uniqueId val="{00000001-14D1-419F-B60B-0DDB8B39C6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77.47</c:v>
                </c:pt>
                <c:pt idx="4">
                  <c:v>76.349999999999994</c:v>
                </c:pt>
              </c:numCache>
            </c:numRef>
          </c:val>
          <c:extLst>
            <c:ext xmlns:c16="http://schemas.microsoft.com/office/drawing/2014/chart" uri="{C3380CC4-5D6E-409C-BE32-E72D297353CC}">
              <c16:uniqueId val="{00000000-02B1-4FAD-97E3-7358AA9E24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60.88</c:v>
                </c:pt>
                <c:pt idx="4">
                  <c:v>61</c:v>
                </c:pt>
              </c:numCache>
            </c:numRef>
          </c:val>
          <c:smooth val="0"/>
          <c:extLst>
            <c:ext xmlns:c16="http://schemas.microsoft.com/office/drawing/2014/chart" uri="{C3380CC4-5D6E-409C-BE32-E72D297353CC}">
              <c16:uniqueId val="{00000001-02B1-4FAD-97E3-7358AA9E24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100.47</c:v>
                </c:pt>
                <c:pt idx="4">
                  <c:v>101.1</c:v>
                </c:pt>
              </c:numCache>
            </c:numRef>
          </c:val>
          <c:extLst>
            <c:ext xmlns:c16="http://schemas.microsoft.com/office/drawing/2014/chart" uri="{C3380CC4-5D6E-409C-BE32-E72D297353CC}">
              <c16:uniqueId val="{00000000-37B7-46CB-99E1-1DF2B2F70C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98.78</c:v>
                </c:pt>
                <c:pt idx="4">
                  <c:v>101.23</c:v>
                </c:pt>
              </c:numCache>
            </c:numRef>
          </c:val>
          <c:smooth val="0"/>
          <c:extLst>
            <c:ext xmlns:c16="http://schemas.microsoft.com/office/drawing/2014/chart" uri="{C3380CC4-5D6E-409C-BE32-E72D297353CC}">
              <c16:uniqueId val="{00000001-37B7-46CB-99E1-1DF2B2F70C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49.34</c:v>
                </c:pt>
                <c:pt idx="4">
                  <c:v>51.68</c:v>
                </c:pt>
              </c:numCache>
            </c:numRef>
          </c:val>
          <c:extLst>
            <c:ext xmlns:c16="http://schemas.microsoft.com/office/drawing/2014/chart" uri="{C3380CC4-5D6E-409C-BE32-E72D297353CC}">
              <c16:uniqueId val="{00000000-FFA9-412B-91D3-69E300DAD2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29.81</c:v>
                </c:pt>
                <c:pt idx="4">
                  <c:v>30.82</c:v>
                </c:pt>
              </c:numCache>
            </c:numRef>
          </c:val>
          <c:smooth val="0"/>
          <c:extLst>
            <c:ext xmlns:c16="http://schemas.microsoft.com/office/drawing/2014/chart" uri="{C3380CC4-5D6E-409C-BE32-E72D297353CC}">
              <c16:uniqueId val="{00000001-FFA9-412B-91D3-69E300DAD2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15.5</c:v>
                </c:pt>
                <c:pt idx="4">
                  <c:v>15.44</c:v>
                </c:pt>
              </c:numCache>
            </c:numRef>
          </c:val>
          <c:extLst>
            <c:ext xmlns:c16="http://schemas.microsoft.com/office/drawing/2014/chart" uri="{C3380CC4-5D6E-409C-BE32-E72D297353CC}">
              <c16:uniqueId val="{00000000-91DA-4A5A-B749-D23FEB1BA7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18.05</c:v>
                </c:pt>
                <c:pt idx="4">
                  <c:v>14.28</c:v>
                </c:pt>
              </c:numCache>
            </c:numRef>
          </c:val>
          <c:smooth val="0"/>
          <c:extLst>
            <c:ext xmlns:c16="http://schemas.microsoft.com/office/drawing/2014/chart" uri="{C3380CC4-5D6E-409C-BE32-E72D297353CC}">
              <c16:uniqueId val="{00000001-91DA-4A5A-B749-D23FEB1BA7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28.92</c:v>
                </c:pt>
                <c:pt idx="4">
                  <c:v>16.04</c:v>
                </c:pt>
              </c:numCache>
            </c:numRef>
          </c:val>
          <c:extLst>
            <c:ext xmlns:c16="http://schemas.microsoft.com/office/drawing/2014/chart" uri="{C3380CC4-5D6E-409C-BE32-E72D297353CC}">
              <c16:uniqueId val="{00000000-5742-4329-8ACB-BD6FD87B93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155.82</c:v>
                </c:pt>
                <c:pt idx="4">
                  <c:v>155.18</c:v>
                </c:pt>
              </c:numCache>
            </c:numRef>
          </c:val>
          <c:smooth val="0"/>
          <c:extLst>
            <c:ext xmlns:c16="http://schemas.microsoft.com/office/drawing/2014/chart" uri="{C3380CC4-5D6E-409C-BE32-E72D297353CC}">
              <c16:uniqueId val="{00000001-5742-4329-8ACB-BD6FD87B93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56.27</c:v>
                </c:pt>
                <c:pt idx="4">
                  <c:v>90.86</c:v>
                </c:pt>
              </c:numCache>
            </c:numRef>
          </c:val>
          <c:extLst>
            <c:ext xmlns:c16="http://schemas.microsoft.com/office/drawing/2014/chart" uri="{C3380CC4-5D6E-409C-BE32-E72D297353CC}">
              <c16:uniqueId val="{00000000-046D-4F39-9206-9A62471DD7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111.08</c:v>
                </c:pt>
                <c:pt idx="4">
                  <c:v>118.28</c:v>
                </c:pt>
              </c:numCache>
            </c:numRef>
          </c:val>
          <c:smooth val="0"/>
          <c:extLst>
            <c:ext xmlns:c16="http://schemas.microsoft.com/office/drawing/2014/chart" uri="{C3380CC4-5D6E-409C-BE32-E72D297353CC}">
              <c16:uniqueId val="{00000001-046D-4F39-9206-9A62471DD7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8361.1</c:v>
                </c:pt>
                <c:pt idx="4">
                  <c:v>8113.3</c:v>
                </c:pt>
              </c:numCache>
            </c:numRef>
          </c:val>
          <c:extLst>
            <c:ext xmlns:c16="http://schemas.microsoft.com/office/drawing/2014/chart" uri="{C3380CC4-5D6E-409C-BE32-E72D297353CC}">
              <c16:uniqueId val="{00000000-A96F-4614-881A-3B54345590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1596.62</c:v>
                </c:pt>
                <c:pt idx="4">
                  <c:v>1456.79</c:v>
                </c:pt>
              </c:numCache>
            </c:numRef>
          </c:val>
          <c:smooth val="0"/>
          <c:extLst>
            <c:ext xmlns:c16="http://schemas.microsoft.com/office/drawing/2014/chart" uri="{C3380CC4-5D6E-409C-BE32-E72D297353CC}">
              <c16:uniqueId val="{00000001-A96F-4614-881A-3B54345590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10.66</c:v>
                </c:pt>
                <c:pt idx="4">
                  <c:v>10.36</c:v>
                </c:pt>
              </c:numCache>
            </c:numRef>
          </c:val>
          <c:extLst>
            <c:ext xmlns:c16="http://schemas.microsoft.com/office/drawing/2014/chart" uri="{C3380CC4-5D6E-409C-BE32-E72D297353CC}">
              <c16:uniqueId val="{00000000-8F68-49DF-8A8D-07C464CB53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33.659999999999997</c:v>
                </c:pt>
                <c:pt idx="4">
                  <c:v>35.33</c:v>
                </c:pt>
              </c:numCache>
            </c:numRef>
          </c:val>
          <c:smooth val="0"/>
          <c:extLst>
            <c:ext xmlns:c16="http://schemas.microsoft.com/office/drawing/2014/chart" uri="{C3380CC4-5D6E-409C-BE32-E72D297353CC}">
              <c16:uniqueId val="{00000001-8F68-49DF-8A8D-07C464CB53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2007.43</c:v>
                </c:pt>
                <c:pt idx="4">
                  <c:v>2071.2199999999998</c:v>
                </c:pt>
              </c:numCache>
            </c:numRef>
          </c:val>
          <c:extLst>
            <c:ext xmlns:c16="http://schemas.microsoft.com/office/drawing/2014/chart" uri="{C3380CC4-5D6E-409C-BE32-E72D297353CC}">
              <c16:uniqueId val="{00000000-7CF3-4143-AE0F-C452112F6E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506.68</c:v>
                </c:pt>
                <c:pt idx="4">
                  <c:v>491.45</c:v>
                </c:pt>
              </c:numCache>
            </c:numRef>
          </c:val>
          <c:smooth val="0"/>
          <c:extLst>
            <c:ext xmlns:c16="http://schemas.microsoft.com/office/drawing/2014/chart" uri="{C3380CC4-5D6E-409C-BE32-E72D297353CC}">
              <c16:uniqueId val="{00000001-7CF3-4143-AE0F-C452112F6E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今治市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151608</v>
      </c>
      <c r="AM8" s="45"/>
      <c r="AN8" s="45"/>
      <c r="AO8" s="45"/>
      <c r="AP8" s="45"/>
      <c r="AQ8" s="45"/>
      <c r="AR8" s="45"/>
      <c r="AS8" s="45"/>
      <c r="AT8" s="46">
        <f>データ!$S$6</f>
        <v>419.21</v>
      </c>
      <c r="AU8" s="47"/>
      <c r="AV8" s="47"/>
      <c r="AW8" s="47"/>
      <c r="AX8" s="47"/>
      <c r="AY8" s="47"/>
      <c r="AZ8" s="47"/>
      <c r="BA8" s="47"/>
      <c r="BB8" s="48">
        <f>データ!$T$6</f>
        <v>361.65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45.65</v>
      </c>
      <c r="J10" s="47"/>
      <c r="K10" s="47"/>
      <c r="L10" s="47"/>
      <c r="M10" s="47"/>
      <c r="N10" s="47"/>
      <c r="O10" s="81"/>
      <c r="P10" s="48">
        <f>データ!$P$6</f>
        <v>0.21</v>
      </c>
      <c r="Q10" s="48"/>
      <c r="R10" s="48"/>
      <c r="S10" s="48"/>
      <c r="T10" s="48"/>
      <c r="U10" s="48"/>
      <c r="V10" s="48"/>
      <c r="W10" s="45">
        <f>データ!$Q$6</f>
        <v>3173</v>
      </c>
      <c r="X10" s="45"/>
      <c r="Y10" s="45"/>
      <c r="Z10" s="45"/>
      <c r="AA10" s="45"/>
      <c r="AB10" s="45"/>
      <c r="AC10" s="45"/>
      <c r="AD10" s="2"/>
      <c r="AE10" s="2"/>
      <c r="AF10" s="2"/>
      <c r="AG10" s="2"/>
      <c r="AH10" s="2"/>
      <c r="AI10" s="2"/>
      <c r="AJ10" s="2"/>
      <c r="AK10" s="2"/>
      <c r="AL10" s="45">
        <f>データ!$U$6</f>
        <v>321</v>
      </c>
      <c r="AM10" s="45"/>
      <c r="AN10" s="45"/>
      <c r="AO10" s="45"/>
      <c r="AP10" s="45"/>
      <c r="AQ10" s="45"/>
      <c r="AR10" s="45"/>
      <c r="AS10" s="45"/>
      <c r="AT10" s="46">
        <f>データ!$V$6</f>
        <v>5.52</v>
      </c>
      <c r="AU10" s="47"/>
      <c r="AV10" s="47"/>
      <c r="AW10" s="47"/>
      <c r="AX10" s="47"/>
      <c r="AY10" s="47"/>
      <c r="AZ10" s="47"/>
      <c r="BA10" s="47"/>
      <c r="BB10" s="48">
        <f>データ!$W$6</f>
        <v>58.15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ZfCCs4JeySRPd5tAieXNAdThBTOH7YJBJKcsQTrrIxVYsyPtFKDXeexiGIClVKmBdzXUrmG04KV7lj4dhp8Q==" saltValue="dRUh1UYFfquSgJTyHkeF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382027</v>
      </c>
      <c r="D6" s="20">
        <f t="shared" si="3"/>
        <v>46</v>
      </c>
      <c r="E6" s="20">
        <f t="shared" si="3"/>
        <v>1</v>
      </c>
      <c r="F6" s="20">
        <f t="shared" si="3"/>
        <v>0</v>
      </c>
      <c r="G6" s="20">
        <f t="shared" si="3"/>
        <v>5</v>
      </c>
      <c r="H6" s="20" t="str">
        <f t="shared" si="3"/>
        <v>愛媛県　今治市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45.65</v>
      </c>
      <c r="P6" s="21">
        <f t="shared" si="3"/>
        <v>0.21</v>
      </c>
      <c r="Q6" s="21">
        <f t="shared" si="3"/>
        <v>3173</v>
      </c>
      <c r="R6" s="21">
        <f t="shared" si="3"/>
        <v>151608</v>
      </c>
      <c r="S6" s="21">
        <f t="shared" si="3"/>
        <v>419.21</v>
      </c>
      <c r="T6" s="21">
        <f t="shared" si="3"/>
        <v>361.65</v>
      </c>
      <c r="U6" s="21">
        <f t="shared" si="3"/>
        <v>321</v>
      </c>
      <c r="V6" s="21">
        <f t="shared" si="3"/>
        <v>5.52</v>
      </c>
      <c r="W6" s="21">
        <f t="shared" si="3"/>
        <v>58.15</v>
      </c>
      <c r="X6" s="22" t="str">
        <f>IF(X7="",NA(),X7)</f>
        <v>-</v>
      </c>
      <c r="Y6" s="22" t="str">
        <f t="shared" ref="Y6:AG6" si="4">IF(Y7="",NA(),Y7)</f>
        <v>-</v>
      </c>
      <c r="Z6" s="22" t="str">
        <f t="shared" si="4"/>
        <v>-</v>
      </c>
      <c r="AA6" s="22">
        <f t="shared" si="4"/>
        <v>100.47</v>
      </c>
      <c r="AB6" s="22">
        <f t="shared" si="4"/>
        <v>101.1</v>
      </c>
      <c r="AC6" s="22" t="str">
        <f t="shared" si="4"/>
        <v>-</v>
      </c>
      <c r="AD6" s="22" t="str">
        <f t="shared" si="4"/>
        <v>-</v>
      </c>
      <c r="AE6" s="22" t="str">
        <f t="shared" si="4"/>
        <v>-</v>
      </c>
      <c r="AF6" s="22">
        <f t="shared" si="4"/>
        <v>98.78</v>
      </c>
      <c r="AG6" s="22">
        <f t="shared" si="4"/>
        <v>101.23</v>
      </c>
      <c r="AH6" s="21" t="str">
        <f>IF(AH7="","",IF(AH7="-","【-】","【"&amp;SUBSTITUTE(TEXT(AH7,"#,##0.00"),"-","△")&amp;"】"))</f>
        <v>【104.96】</v>
      </c>
      <c r="AI6" s="22" t="str">
        <f>IF(AI7="",NA(),AI7)</f>
        <v>-</v>
      </c>
      <c r="AJ6" s="22" t="str">
        <f t="shared" ref="AJ6:AR6" si="5">IF(AJ7="",NA(),AJ7)</f>
        <v>-</v>
      </c>
      <c r="AK6" s="22" t="str">
        <f t="shared" si="5"/>
        <v>-</v>
      </c>
      <c r="AL6" s="22">
        <f t="shared" si="5"/>
        <v>28.92</v>
      </c>
      <c r="AM6" s="22">
        <f t="shared" si="5"/>
        <v>16.04</v>
      </c>
      <c r="AN6" s="22" t="str">
        <f t="shared" si="5"/>
        <v>-</v>
      </c>
      <c r="AO6" s="22" t="str">
        <f t="shared" si="5"/>
        <v>-</v>
      </c>
      <c r="AP6" s="22" t="str">
        <f t="shared" si="5"/>
        <v>-</v>
      </c>
      <c r="AQ6" s="22">
        <f t="shared" si="5"/>
        <v>155.82</v>
      </c>
      <c r="AR6" s="22">
        <f t="shared" si="5"/>
        <v>155.18</v>
      </c>
      <c r="AS6" s="21" t="str">
        <f>IF(AS7="","",IF(AS7="-","【-】","【"&amp;SUBSTITUTE(TEXT(AS7,"#,##0.00"),"-","△")&amp;"】"))</f>
        <v>【30.67】</v>
      </c>
      <c r="AT6" s="22" t="str">
        <f>IF(AT7="",NA(),AT7)</f>
        <v>-</v>
      </c>
      <c r="AU6" s="22" t="str">
        <f t="shared" ref="AU6:BC6" si="6">IF(AU7="",NA(),AU7)</f>
        <v>-</v>
      </c>
      <c r="AV6" s="22" t="str">
        <f t="shared" si="6"/>
        <v>-</v>
      </c>
      <c r="AW6" s="22">
        <f t="shared" si="6"/>
        <v>56.27</v>
      </c>
      <c r="AX6" s="22">
        <f t="shared" si="6"/>
        <v>90.86</v>
      </c>
      <c r="AY6" s="22" t="str">
        <f t="shared" si="6"/>
        <v>-</v>
      </c>
      <c r="AZ6" s="22" t="str">
        <f t="shared" si="6"/>
        <v>-</v>
      </c>
      <c r="BA6" s="22" t="str">
        <f t="shared" si="6"/>
        <v>-</v>
      </c>
      <c r="BB6" s="22">
        <f t="shared" si="6"/>
        <v>111.08</v>
      </c>
      <c r="BC6" s="22">
        <f t="shared" si="6"/>
        <v>118.28</v>
      </c>
      <c r="BD6" s="21" t="str">
        <f>IF(BD7="","",IF(BD7="-","【-】","【"&amp;SUBSTITUTE(TEXT(BD7,"#,##0.00"),"-","△")&amp;"】"))</f>
        <v>【195.24】</v>
      </c>
      <c r="BE6" s="22" t="str">
        <f>IF(BE7="",NA(),BE7)</f>
        <v>-</v>
      </c>
      <c r="BF6" s="22" t="str">
        <f t="shared" ref="BF6:BN6" si="7">IF(BF7="",NA(),BF7)</f>
        <v>-</v>
      </c>
      <c r="BG6" s="22" t="str">
        <f t="shared" si="7"/>
        <v>-</v>
      </c>
      <c r="BH6" s="22">
        <f t="shared" si="7"/>
        <v>8361.1</v>
      </c>
      <c r="BI6" s="22">
        <f t="shared" si="7"/>
        <v>8113.3</v>
      </c>
      <c r="BJ6" s="22" t="str">
        <f t="shared" si="7"/>
        <v>-</v>
      </c>
      <c r="BK6" s="22" t="str">
        <f t="shared" si="7"/>
        <v>-</v>
      </c>
      <c r="BL6" s="22" t="str">
        <f t="shared" si="7"/>
        <v>-</v>
      </c>
      <c r="BM6" s="22">
        <f t="shared" si="7"/>
        <v>1596.62</v>
      </c>
      <c r="BN6" s="22">
        <f t="shared" si="7"/>
        <v>1456.79</v>
      </c>
      <c r="BO6" s="21" t="str">
        <f>IF(BO7="","",IF(BO7="-","【-】","【"&amp;SUBSTITUTE(TEXT(BO7,"#,##0.00"),"-","△")&amp;"】"))</f>
        <v>【1,090.93】</v>
      </c>
      <c r="BP6" s="22" t="str">
        <f>IF(BP7="",NA(),BP7)</f>
        <v>-</v>
      </c>
      <c r="BQ6" s="22" t="str">
        <f t="shared" ref="BQ6:BY6" si="8">IF(BQ7="",NA(),BQ7)</f>
        <v>-</v>
      </c>
      <c r="BR6" s="22" t="str">
        <f t="shared" si="8"/>
        <v>-</v>
      </c>
      <c r="BS6" s="22">
        <f t="shared" si="8"/>
        <v>10.66</v>
      </c>
      <c r="BT6" s="22">
        <f t="shared" si="8"/>
        <v>10.36</v>
      </c>
      <c r="BU6" s="22" t="str">
        <f t="shared" si="8"/>
        <v>-</v>
      </c>
      <c r="BV6" s="22" t="str">
        <f t="shared" si="8"/>
        <v>-</v>
      </c>
      <c r="BW6" s="22" t="str">
        <f t="shared" si="8"/>
        <v>-</v>
      </c>
      <c r="BX6" s="22">
        <f t="shared" si="8"/>
        <v>33.659999999999997</v>
      </c>
      <c r="BY6" s="22">
        <f t="shared" si="8"/>
        <v>35.33</v>
      </c>
      <c r="BZ6" s="21" t="str">
        <f>IF(BZ7="","",IF(BZ7="-","【-】","【"&amp;SUBSTITUTE(TEXT(BZ7,"#,##0.00"),"-","△")&amp;"】"))</f>
        <v>【58.61】</v>
      </c>
      <c r="CA6" s="22" t="str">
        <f>IF(CA7="",NA(),CA7)</f>
        <v>-</v>
      </c>
      <c r="CB6" s="22" t="str">
        <f t="shared" ref="CB6:CJ6" si="9">IF(CB7="",NA(),CB7)</f>
        <v>-</v>
      </c>
      <c r="CC6" s="22" t="str">
        <f t="shared" si="9"/>
        <v>-</v>
      </c>
      <c r="CD6" s="22">
        <f t="shared" si="9"/>
        <v>2007.43</v>
      </c>
      <c r="CE6" s="22">
        <f t="shared" si="9"/>
        <v>2071.2199999999998</v>
      </c>
      <c r="CF6" s="22" t="str">
        <f t="shared" si="9"/>
        <v>-</v>
      </c>
      <c r="CG6" s="22" t="str">
        <f t="shared" si="9"/>
        <v>-</v>
      </c>
      <c r="CH6" s="22" t="str">
        <f t="shared" si="9"/>
        <v>-</v>
      </c>
      <c r="CI6" s="22">
        <f t="shared" si="9"/>
        <v>506.68</v>
      </c>
      <c r="CJ6" s="22">
        <f t="shared" si="9"/>
        <v>491.45</v>
      </c>
      <c r="CK6" s="21" t="str">
        <f>IF(CK7="","",IF(CK7="-","【-】","【"&amp;SUBSTITUTE(TEXT(CK7,"#,##0.00"),"-","△")&amp;"】"))</f>
        <v>【274.97】</v>
      </c>
      <c r="CL6" s="22" t="str">
        <f>IF(CL7="",NA(),CL7)</f>
        <v>-</v>
      </c>
      <c r="CM6" s="22" t="str">
        <f t="shared" ref="CM6:CU6" si="10">IF(CM7="",NA(),CM7)</f>
        <v>-</v>
      </c>
      <c r="CN6" s="22" t="str">
        <f t="shared" si="10"/>
        <v>-</v>
      </c>
      <c r="CO6" s="22">
        <f t="shared" si="10"/>
        <v>34.450000000000003</v>
      </c>
      <c r="CP6" s="22">
        <f t="shared" si="10"/>
        <v>35.25</v>
      </c>
      <c r="CQ6" s="22" t="str">
        <f t="shared" si="10"/>
        <v>-</v>
      </c>
      <c r="CR6" s="22" t="str">
        <f t="shared" si="10"/>
        <v>-</v>
      </c>
      <c r="CS6" s="22" t="str">
        <f t="shared" si="10"/>
        <v>-</v>
      </c>
      <c r="CT6" s="22">
        <f t="shared" si="10"/>
        <v>48.75</v>
      </c>
      <c r="CU6" s="22">
        <f t="shared" si="10"/>
        <v>50.95</v>
      </c>
      <c r="CV6" s="21" t="str">
        <f>IF(CV7="","",IF(CV7="-","【-】","【"&amp;SUBSTITUTE(TEXT(CV7,"#,##0.00"),"-","△")&amp;"】"))</f>
        <v>【52.36】</v>
      </c>
      <c r="CW6" s="22" t="str">
        <f>IF(CW7="",NA(),CW7)</f>
        <v>-</v>
      </c>
      <c r="CX6" s="22" t="str">
        <f t="shared" ref="CX6:DF6" si="11">IF(CX7="",NA(),CX7)</f>
        <v>-</v>
      </c>
      <c r="CY6" s="22" t="str">
        <f t="shared" si="11"/>
        <v>-</v>
      </c>
      <c r="CZ6" s="22">
        <f t="shared" si="11"/>
        <v>77.47</v>
      </c>
      <c r="DA6" s="22">
        <f t="shared" si="11"/>
        <v>76.349999999999994</v>
      </c>
      <c r="DB6" s="22" t="str">
        <f t="shared" si="11"/>
        <v>-</v>
      </c>
      <c r="DC6" s="22" t="str">
        <f t="shared" si="11"/>
        <v>-</v>
      </c>
      <c r="DD6" s="22" t="str">
        <f t="shared" si="11"/>
        <v>-</v>
      </c>
      <c r="DE6" s="22">
        <f t="shared" si="11"/>
        <v>60.88</v>
      </c>
      <c r="DF6" s="22">
        <f t="shared" si="11"/>
        <v>61</v>
      </c>
      <c r="DG6" s="21" t="str">
        <f>IF(DG7="","",IF(DG7="-","【-】","【"&amp;SUBSTITUTE(TEXT(DG7,"#,##0.00"),"-","△")&amp;"】"))</f>
        <v>【73.88】</v>
      </c>
      <c r="DH6" s="22" t="str">
        <f>IF(DH7="",NA(),DH7)</f>
        <v>-</v>
      </c>
      <c r="DI6" s="22" t="str">
        <f t="shared" ref="DI6:DQ6" si="12">IF(DI7="",NA(),DI7)</f>
        <v>-</v>
      </c>
      <c r="DJ6" s="22" t="str">
        <f t="shared" si="12"/>
        <v>-</v>
      </c>
      <c r="DK6" s="22">
        <f t="shared" si="12"/>
        <v>49.34</v>
      </c>
      <c r="DL6" s="22">
        <f t="shared" si="12"/>
        <v>51.68</v>
      </c>
      <c r="DM6" s="22" t="str">
        <f t="shared" si="12"/>
        <v>-</v>
      </c>
      <c r="DN6" s="22" t="str">
        <f t="shared" si="12"/>
        <v>-</v>
      </c>
      <c r="DO6" s="22" t="str">
        <f t="shared" si="12"/>
        <v>-</v>
      </c>
      <c r="DP6" s="22">
        <f t="shared" si="12"/>
        <v>29.81</v>
      </c>
      <c r="DQ6" s="22">
        <f t="shared" si="12"/>
        <v>30.82</v>
      </c>
      <c r="DR6" s="21" t="str">
        <f>IF(DR7="","",IF(DR7="-","【-】","【"&amp;SUBSTITUTE(TEXT(DR7,"#,##0.00"),"-","△")&amp;"】"))</f>
        <v>【39.30】</v>
      </c>
      <c r="DS6" s="22" t="str">
        <f>IF(DS7="",NA(),DS7)</f>
        <v>-</v>
      </c>
      <c r="DT6" s="22" t="str">
        <f t="shared" ref="DT6:EB6" si="13">IF(DT7="",NA(),DT7)</f>
        <v>-</v>
      </c>
      <c r="DU6" s="22" t="str">
        <f t="shared" si="13"/>
        <v>-</v>
      </c>
      <c r="DV6" s="22">
        <f t="shared" si="13"/>
        <v>15.5</v>
      </c>
      <c r="DW6" s="22">
        <f t="shared" si="13"/>
        <v>15.44</v>
      </c>
      <c r="DX6" s="22" t="str">
        <f t="shared" si="13"/>
        <v>-</v>
      </c>
      <c r="DY6" s="22" t="str">
        <f t="shared" si="13"/>
        <v>-</v>
      </c>
      <c r="DZ6" s="22" t="str">
        <f t="shared" si="13"/>
        <v>-</v>
      </c>
      <c r="EA6" s="22">
        <f t="shared" si="13"/>
        <v>18.05</v>
      </c>
      <c r="EB6" s="22">
        <f t="shared" si="13"/>
        <v>14.28</v>
      </c>
      <c r="EC6" s="21" t="str">
        <f>IF(EC7="","",IF(EC7="-","【-】","【"&amp;SUBSTITUTE(TEXT(EC7,"#,##0.00"),"-","△")&amp;"】"))</f>
        <v>【18.76】</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0.37</v>
      </c>
      <c r="EM6" s="22">
        <f t="shared" si="14"/>
        <v>0.23</v>
      </c>
      <c r="EN6" s="21" t="str">
        <f>IF(EN7="","",IF(EN7="-","【-】","【"&amp;SUBSTITUTE(TEXT(EN7,"#,##0.00"),"-","△")&amp;"】"))</f>
        <v>【0.65】</v>
      </c>
    </row>
    <row r="7" spans="1:144" s="23" customFormat="1" x14ac:dyDescent="0.15">
      <c r="A7" s="15"/>
      <c r="B7" s="24">
        <v>2022</v>
      </c>
      <c r="C7" s="24">
        <v>382027</v>
      </c>
      <c r="D7" s="24">
        <v>46</v>
      </c>
      <c r="E7" s="24">
        <v>1</v>
      </c>
      <c r="F7" s="24">
        <v>0</v>
      </c>
      <c r="G7" s="24">
        <v>5</v>
      </c>
      <c r="H7" s="24" t="s">
        <v>93</v>
      </c>
      <c r="I7" s="24" t="s">
        <v>94</v>
      </c>
      <c r="J7" s="24" t="s">
        <v>95</v>
      </c>
      <c r="K7" s="24" t="s">
        <v>96</v>
      </c>
      <c r="L7" s="24" t="s">
        <v>97</v>
      </c>
      <c r="M7" s="24" t="s">
        <v>98</v>
      </c>
      <c r="N7" s="25" t="s">
        <v>99</v>
      </c>
      <c r="O7" s="25">
        <v>45.65</v>
      </c>
      <c r="P7" s="25">
        <v>0.21</v>
      </c>
      <c r="Q7" s="25">
        <v>3173</v>
      </c>
      <c r="R7" s="25">
        <v>151608</v>
      </c>
      <c r="S7" s="25">
        <v>419.21</v>
      </c>
      <c r="T7" s="25">
        <v>361.65</v>
      </c>
      <c r="U7" s="25">
        <v>321</v>
      </c>
      <c r="V7" s="25">
        <v>5.52</v>
      </c>
      <c r="W7" s="25">
        <v>58.15</v>
      </c>
      <c r="X7" s="25" t="s">
        <v>99</v>
      </c>
      <c r="Y7" s="25" t="s">
        <v>99</v>
      </c>
      <c r="Z7" s="25" t="s">
        <v>99</v>
      </c>
      <c r="AA7" s="25">
        <v>100.47</v>
      </c>
      <c r="AB7" s="25">
        <v>101.1</v>
      </c>
      <c r="AC7" s="25" t="s">
        <v>99</v>
      </c>
      <c r="AD7" s="25" t="s">
        <v>99</v>
      </c>
      <c r="AE7" s="25" t="s">
        <v>99</v>
      </c>
      <c r="AF7" s="25">
        <v>98.78</v>
      </c>
      <c r="AG7" s="25">
        <v>101.23</v>
      </c>
      <c r="AH7" s="25">
        <v>104.96</v>
      </c>
      <c r="AI7" s="25" t="s">
        <v>99</v>
      </c>
      <c r="AJ7" s="25" t="s">
        <v>99</v>
      </c>
      <c r="AK7" s="25" t="s">
        <v>99</v>
      </c>
      <c r="AL7" s="25">
        <v>28.92</v>
      </c>
      <c r="AM7" s="25">
        <v>16.04</v>
      </c>
      <c r="AN7" s="25" t="s">
        <v>99</v>
      </c>
      <c r="AO7" s="25" t="s">
        <v>99</v>
      </c>
      <c r="AP7" s="25" t="s">
        <v>99</v>
      </c>
      <c r="AQ7" s="25">
        <v>155.82</v>
      </c>
      <c r="AR7" s="25">
        <v>155.18</v>
      </c>
      <c r="AS7" s="25">
        <v>30.67</v>
      </c>
      <c r="AT7" s="25" t="s">
        <v>99</v>
      </c>
      <c r="AU7" s="25" t="s">
        <v>99</v>
      </c>
      <c r="AV7" s="25" t="s">
        <v>99</v>
      </c>
      <c r="AW7" s="25">
        <v>56.27</v>
      </c>
      <c r="AX7" s="25">
        <v>90.86</v>
      </c>
      <c r="AY7" s="25" t="s">
        <v>99</v>
      </c>
      <c r="AZ7" s="25" t="s">
        <v>99</v>
      </c>
      <c r="BA7" s="25" t="s">
        <v>99</v>
      </c>
      <c r="BB7" s="25">
        <v>111.08</v>
      </c>
      <c r="BC7" s="25">
        <v>118.28</v>
      </c>
      <c r="BD7" s="25">
        <v>195.24</v>
      </c>
      <c r="BE7" s="25" t="s">
        <v>99</v>
      </c>
      <c r="BF7" s="25" t="s">
        <v>99</v>
      </c>
      <c r="BG7" s="25" t="s">
        <v>99</v>
      </c>
      <c r="BH7" s="25">
        <v>8361.1</v>
      </c>
      <c r="BI7" s="25">
        <v>8113.3</v>
      </c>
      <c r="BJ7" s="25" t="s">
        <v>99</v>
      </c>
      <c r="BK7" s="25" t="s">
        <v>99</v>
      </c>
      <c r="BL7" s="25" t="s">
        <v>99</v>
      </c>
      <c r="BM7" s="25">
        <v>1596.62</v>
      </c>
      <c r="BN7" s="25">
        <v>1456.79</v>
      </c>
      <c r="BO7" s="25">
        <v>1090.93</v>
      </c>
      <c r="BP7" s="25" t="s">
        <v>99</v>
      </c>
      <c r="BQ7" s="25" t="s">
        <v>99</v>
      </c>
      <c r="BR7" s="25" t="s">
        <v>99</v>
      </c>
      <c r="BS7" s="25">
        <v>10.66</v>
      </c>
      <c r="BT7" s="25">
        <v>10.36</v>
      </c>
      <c r="BU7" s="25" t="s">
        <v>99</v>
      </c>
      <c r="BV7" s="25" t="s">
        <v>99</v>
      </c>
      <c r="BW7" s="25" t="s">
        <v>99</v>
      </c>
      <c r="BX7" s="25">
        <v>33.659999999999997</v>
      </c>
      <c r="BY7" s="25">
        <v>35.33</v>
      </c>
      <c r="BZ7" s="25">
        <v>58.61</v>
      </c>
      <c r="CA7" s="25" t="s">
        <v>99</v>
      </c>
      <c r="CB7" s="25" t="s">
        <v>99</v>
      </c>
      <c r="CC7" s="25" t="s">
        <v>99</v>
      </c>
      <c r="CD7" s="25">
        <v>2007.43</v>
      </c>
      <c r="CE7" s="25">
        <v>2071.2199999999998</v>
      </c>
      <c r="CF7" s="25" t="s">
        <v>99</v>
      </c>
      <c r="CG7" s="25" t="s">
        <v>99</v>
      </c>
      <c r="CH7" s="25" t="s">
        <v>99</v>
      </c>
      <c r="CI7" s="25">
        <v>506.68</v>
      </c>
      <c r="CJ7" s="25">
        <v>491.45</v>
      </c>
      <c r="CK7" s="25">
        <v>274.97000000000003</v>
      </c>
      <c r="CL7" s="25" t="s">
        <v>99</v>
      </c>
      <c r="CM7" s="25" t="s">
        <v>99</v>
      </c>
      <c r="CN7" s="25" t="s">
        <v>99</v>
      </c>
      <c r="CO7" s="25">
        <v>34.450000000000003</v>
      </c>
      <c r="CP7" s="25">
        <v>35.25</v>
      </c>
      <c r="CQ7" s="25" t="s">
        <v>99</v>
      </c>
      <c r="CR7" s="25" t="s">
        <v>99</v>
      </c>
      <c r="CS7" s="25" t="s">
        <v>99</v>
      </c>
      <c r="CT7" s="25">
        <v>48.75</v>
      </c>
      <c r="CU7" s="25">
        <v>50.95</v>
      </c>
      <c r="CV7" s="25">
        <v>52.36</v>
      </c>
      <c r="CW7" s="25" t="s">
        <v>99</v>
      </c>
      <c r="CX7" s="25" t="s">
        <v>99</v>
      </c>
      <c r="CY7" s="25" t="s">
        <v>99</v>
      </c>
      <c r="CZ7" s="25">
        <v>77.47</v>
      </c>
      <c r="DA7" s="25">
        <v>76.349999999999994</v>
      </c>
      <c r="DB7" s="25" t="s">
        <v>99</v>
      </c>
      <c r="DC7" s="25" t="s">
        <v>99</v>
      </c>
      <c r="DD7" s="25" t="s">
        <v>99</v>
      </c>
      <c r="DE7" s="25">
        <v>60.88</v>
      </c>
      <c r="DF7" s="25">
        <v>61</v>
      </c>
      <c r="DG7" s="25">
        <v>73.88</v>
      </c>
      <c r="DH7" s="25" t="s">
        <v>99</v>
      </c>
      <c r="DI7" s="25" t="s">
        <v>99</v>
      </c>
      <c r="DJ7" s="25" t="s">
        <v>99</v>
      </c>
      <c r="DK7" s="25">
        <v>49.34</v>
      </c>
      <c r="DL7" s="25">
        <v>51.68</v>
      </c>
      <c r="DM7" s="25" t="s">
        <v>99</v>
      </c>
      <c r="DN7" s="25" t="s">
        <v>99</v>
      </c>
      <c r="DO7" s="25" t="s">
        <v>99</v>
      </c>
      <c r="DP7" s="25">
        <v>29.81</v>
      </c>
      <c r="DQ7" s="25">
        <v>30.82</v>
      </c>
      <c r="DR7" s="25">
        <v>39.299999999999997</v>
      </c>
      <c r="DS7" s="25" t="s">
        <v>99</v>
      </c>
      <c r="DT7" s="25" t="s">
        <v>99</v>
      </c>
      <c r="DU7" s="25" t="s">
        <v>99</v>
      </c>
      <c r="DV7" s="25">
        <v>15.5</v>
      </c>
      <c r="DW7" s="25">
        <v>15.44</v>
      </c>
      <c r="DX7" s="25" t="s">
        <v>99</v>
      </c>
      <c r="DY7" s="25" t="s">
        <v>99</v>
      </c>
      <c r="DZ7" s="25" t="s">
        <v>99</v>
      </c>
      <c r="EA7" s="25">
        <v>18.05</v>
      </c>
      <c r="EB7" s="25">
        <v>14.28</v>
      </c>
      <c r="EC7" s="25">
        <v>18.760000000000002</v>
      </c>
      <c r="ED7" s="25" t="s">
        <v>99</v>
      </c>
      <c r="EE7" s="25" t="s">
        <v>99</v>
      </c>
      <c r="EF7" s="25" t="s">
        <v>99</v>
      </c>
      <c r="EG7" s="25">
        <v>0</v>
      </c>
      <c r="EH7" s="25">
        <v>0</v>
      </c>
      <c r="EI7" s="25" t="s">
        <v>99</v>
      </c>
      <c r="EJ7" s="25" t="s">
        <v>99</v>
      </c>
      <c r="EK7" s="25" t="s">
        <v>99</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dcterms:created xsi:type="dcterms:W3CDTF">2023-12-05T01:00:06Z</dcterms:created>
  <dcterms:modified xsi:type="dcterms:W3CDTF">2024-03-07T06:36:25Z</dcterms:modified>
  <cp:category>
  </cp:category>
</cp:coreProperties>
</file>