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地方公会計\HP公表用データ\"/>
    </mc:Choice>
  </mc:AlternateContent>
  <bookViews>
    <workbookView xWindow="480" yWindow="90" windowWidth="18180" windowHeight="12375"/>
  </bookViews>
  <sheets>
    <sheet name="貸借対照表" sheetId="5" r:id="rId1"/>
    <sheet name="行政コスト計算書" sheetId="6" r:id="rId2"/>
    <sheet name="純資産変動計算書" sheetId="7" r:id="rId3"/>
    <sheet name="資金収支計算書" sheetId="8" r:id="rId4"/>
    <sheet name="注記" sheetId="11" r:id="rId5"/>
    <sheet name="行政コスト及び純資産変動計算書" sheetId="9" state="hidden" r:id="rId6"/>
  </sheets>
  <externalReferences>
    <externalReference r:id="rId7"/>
  </externalReferences>
  <definedNames>
    <definedName name="CSV" localSheetId="4">#REF!</definedName>
    <definedName name="CSV">#REF!</definedName>
    <definedName name="CSVDATA" localSheetId="4">#REF!</definedName>
    <definedName name="CSVDATA">#REF!</definedName>
    <definedName name="_xlnm.Print_Area" localSheetId="5">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5">#REF!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 localSheetId="4">#REF!</definedName>
    <definedName name="フォーム共通定義_「画面ＩＤ」入力セルの位置_行">#REF!</definedName>
    <definedName name="フォーム共通定義_「画面ＩＤ」入力セルの位置_列" localSheetId="5">#REF!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 localSheetId="4">#REF!</definedName>
    <definedName name="フォーム共通定義_「画面ＩＤ」入力セルの位置_列">#REF!</definedName>
    <definedName name="画面イベント定義_「画面ＩＤ」入力セルの位置_行" localSheetId="5">#REF!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 localSheetId="4">#REF!</definedName>
    <definedName name="画面イベント定義_「画面ＩＤ」入力セルの位置_行">#REF!</definedName>
    <definedName name="画面イベント定義_「画面ＩＤ」入力セルの位置_列" localSheetId="5">#REF!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 localSheetId="4">#REF!</definedName>
    <definedName name="画面イベント定義_「画面ＩＤ」入力セルの位置_列">#REF!</definedName>
    <definedName name="論理データ型一覧">[1]論理データ型!$A$3:$A$41</definedName>
  </definedNames>
  <calcPr calcId="152511"/>
</workbook>
</file>

<file path=xl/calcChain.xml><?xml version="1.0" encoding="utf-8"?>
<calcChain xmlns="http://schemas.openxmlformats.org/spreadsheetml/2006/main">
  <c r="AE68" i="5" l="1"/>
  <c r="AD63" i="5"/>
  <c r="AD59" i="5" s="1"/>
  <c r="AD54" i="5"/>
  <c r="AD47" i="5"/>
  <c r="AD43" i="5"/>
  <c r="AD32" i="5"/>
  <c r="AE20" i="5"/>
  <c r="AD16" i="5"/>
  <c r="AE14" i="5"/>
  <c r="Q66" i="8"/>
  <c r="Q55" i="8"/>
  <c r="Q52" i="8"/>
  <c r="Q58" i="8" s="1"/>
  <c r="Q44" i="8"/>
  <c r="Q38" i="8"/>
  <c r="Q50" i="8" s="1"/>
  <c r="Q32" i="8"/>
  <c r="Q27" i="8"/>
  <c r="Q22" i="8"/>
  <c r="Q17" i="8"/>
  <c r="U30" i="7"/>
  <c r="U28" i="7"/>
  <c r="U27" i="7"/>
  <c r="U26" i="7"/>
  <c r="W21" i="7"/>
  <c r="V21" i="7"/>
  <c r="V29" i="7" s="1"/>
  <c r="U19" i="7"/>
  <c r="U18" i="7"/>
  <c r="W17" i="7"/>
  <c r="U17" i="7" s="1"/>
  <c r="U16" i="7"/>
  <c r="U15" i="7"/>
  <c r="R45" i="6"/>
  <c r="R39" i="6"/>
  <c r="R35" i="6"/>
  <c r="R30" i="6"/>
  <c r="R26" i="6"/>
  <c r="R21" i="6"/>
  <c r="R16" i="6"/>
  <c r="AE29" i="5" l="1"/>
  <c r="AE69" i="5" s="1"/>
  <c r="AD46" i="5"/>
  <c r="AD15" i="5"/>
  <c r="Q16" i="8"/>
  <c r="Q36" i="8" s="1"/>
  <c r="Q59" i="8" s="1"/>
  <c r="Q62" i="8" s="1"/>
  <c r="Q67" i="8" s="1"/>
  <c r="W20" i="7"/>
  <c r="R15" i="6"/>
  <c r="R14" i="6" s="1"/>
  <c r="R38" i="6" s="1"/>
  <c r="R48" i="6" s="1"/>
  <c r="AD14" i="5" l="1"/>
  <c r="AD69" i="5" s="1"/>
  <c r="U20" i="7"/>
  <c r="W29" i="7"/>
  <c r="U29" i="7" s="1"/>
</calcChain>
</file>

<file path=xl/sharedStrings.xml><?xml version="1.0" encoding="utf-8"?>
<sst xmlns="http://schemas.openxmlformats.org/spreadsheetml/2006/main" count="765" uniqueCount="420">
  <si>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</si>
  <si>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</si>
  <si>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</si>
  <si>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</si>
  <si>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</si>
  <si>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</si>
  <si>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</si>
  <si>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</si>
  <si>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</si>
  <si>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</si>
  <si>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</si>
  <si>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</si>
  <si>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</si>
  <si>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</si>
  <si>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</si>
  <si>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</si>
  <si>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</si>
  <si>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</si>
  <si>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</si>
  <si>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</si>
  <si>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</si>
  <si>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</si>
  <si>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</si>
  <si>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</si>
  <si>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</si>
  <si>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</si>
  <si>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</si>
  <si>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</si>
  <si>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</si>
  <si>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</si>
  <si>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</si>
  <si>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</si>
  <si>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</si>
  <si>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</si>
  <si>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</si>
  <si>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</si>
  <si>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</si>
  <si>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</si>
  <si>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</si>
  <si>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</si>
  <si>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</si>
  <si>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</si>
  <si>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</si>
  <si>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</si>
  <si>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</si>
  <si>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</si>
  <si>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</si>
  <si>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</si>
  <si>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</si>
  <si>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</si>
  <si>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</si>
  <si>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</si>
  <si>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</si>
  <si>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</si>
  <si>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</si>
  <si>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</si>
  <si>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</si>
  <si>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</si>
  <si>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</si>
  <si>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</si>
  <si>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</si>
  <si>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</si>
  <si>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</si>
  <si>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</si>
  <si>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</si>
  <si>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</si>
  <si>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</si>
  <si>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</si>
  <si>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</si>
  <si>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</si>
  <si>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</si>
  <si>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</si>
  <si>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</si>
  <si>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</si>
  <si>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</si>
  <si>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</si>
  <si>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</si>
  <si>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</si>
  <si>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</si>
  <si>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</si>
  <si>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</si>
  <si>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</si>
  <si>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</si>
  <si>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</si>
  <si>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</si>
  <si>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</si>
  <si>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</si>
  <si>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</si>
  <si>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</si>
  <si>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</si>
  <si>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</si>
  <si>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</si>
  <si>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</si>
  <si>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</si>
  <si>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</si>
  <si>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</si>
  <si>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</si>
  <si>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</si>
  <si>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</si>
  <si>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</si>
  <si>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</si>
  <si>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</si>
  <si>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</si>
  <si>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</si>
  <si>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</si>
  <si>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</si>
  <si>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</si>
  <si>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</si>
  <si>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</si>
  <si>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</si>
  <si>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</si>
  <si>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</si>
  <si>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</si>
  <si>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</si>
  <si>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</si>
  <si>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</si>
  <si>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</si>
  <si>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</si>
  <si>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</si>
  <si>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</si>
  <si>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</si>
  <si>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</si>
  <si>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</si>
  <si>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</si>
  <si>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</si>
  <si>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</si>
  <si>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</si>
  <si>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</si>
  <si>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</si>
  <si>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</si>
  <si>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</si>
  <si>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</si>
  <si>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</si>
  <si>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</si>
  <si>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</si>
  <si>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</si>
  <si>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</si>
  <si>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</si>
  <si>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</si>
  <si>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</si>
  <si>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</si>
  <si>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</si>
  <si>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</si>
  <si>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</si>
  <si>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</si>
  <si>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</si>
  <si>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</si>
  <si>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</si>
  <si>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</si>
  <si>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</si>
  <si>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</si>
  <si>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</si>
  <si>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</si>
  <si>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</si>
  <si>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</si>
  <si>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</si>
  <si>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</si>
  <si>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</si>
  <si>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</si>
  <si>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</si>
  <si>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</si>
  <si>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</si>
  <si>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</si>
  <si>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</si>
  <si>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</si>
  <si>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</si>
  <si>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</si>
  <si>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</si>
  <si>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</si>
  <si>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</si>
  <si>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</si>
  <si>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</si>
  <si>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</si>
  <si>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</si>
  <si>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</si>
  <si>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</si>
  <si>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</si>
  <si>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</si>
  <si>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</si>
  <si>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</si>
  <si>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</si>
  <si>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</si>
  <si>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</si>
  <si>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</si>
  <si>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</si>
  <si>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</si>
  <si>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</si>
  <si>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</si>
  <si>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</si>
  <si>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</si>
  <si>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</si>
  <si>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</si>
  <si>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</si>
  <si>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</si>
  <si>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</si>
  <si>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</si>
  <si>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</si>
  <si>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</si>
  <si>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</si>
  <si>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</si>
  <si>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</si>
  <si>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</si>
  <si>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</si>
  <si>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</si>
  <si>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</si>
  <si>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</si>
  <si>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</si>
  <si>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</si>
  <si>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</si>
  <si>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</si>
  <si>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</si>
  <si>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</si>
  <si>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</si>
  <si>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</si>
  <si>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</si>
  <si>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</si>
  <si>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</si>
  <si>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</si>
  <si>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</si>
  <si>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</si>
  <si>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</si>
  <si>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</si>
  <si>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</si>
  <si>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</si>
  <si>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</si>
  <si>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</si>
  <si>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</si>
  <si>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</si>
  <si>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</si>
  <si>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</si>
  <si>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</si>
  <si>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</si>
  <si>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</si>
  <si>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</si>
  <si>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</si>
  <si>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</si>
  <si>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</si>
  <si>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</si>
  <si>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</si>
  <si>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</si>
  <si>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</si>
  <si>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</si>
  <si>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</si>
  <si>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</si>
  <si>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</si>
  <si>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</si>
  <si>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</si>
  <si>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</si>
  <si>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</si>
  <si>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</si>
  <si>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</si>
  <si>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</si>
  <si>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</si>
  <si>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</si>
  <si>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</si>
  <si>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</si>
  <si>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</si>
  <si>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</si>
  <si>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</si>
  <si>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</si>
  <si>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</si>
  <si>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</si>
  <si>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</si>
  <si>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</si>
  <si>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</si>
  <si>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</si>
  <si>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</si>
  <si>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</si>
  <si>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</si>
  <si>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</si>
  <si>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</si>
  <si>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</si>
  <si>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</si>
  <si>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</si>
  <si>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</si>
  <si>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</si>
  <si>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</si>
  <si>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</si>
  <si>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</si>
  <si>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</si>
  <si>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</si>
  <si>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</si>
  <si>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</si>
  <si>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</si>
  <si>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</si>
  <si>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</si>
  <si>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</si>
  <si>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</si>
  <si>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</si>
  <si>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</si>
  <si>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</si>
  <si>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</si>
  <si>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</si>
  <si>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</si>
  <si>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</si>
  <si>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</si>
  <si>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</si>
  <si>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</si>
  <si>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</si>
  <si>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</si>
  <si>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</si>
  <si>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</si>
  <si>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</si>
  <si>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</si>
  <si>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</si>
  <si>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</si>
  <si>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</si>
  <si>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</si>
  <si>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</si>
  <si>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</si>
  <si>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</si>
  <si>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</si>
  <si>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</si>
  <si>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</si>
  <si>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</si>
  <si>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</si>
  <si>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</si>
  <si>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</si>
  <si>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</si>
  <si>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</si>
  <si>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</si>
  <si>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</si>
  <si>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</si>
  <si>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</si>
  <si>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</si>
  <si>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</si>
  <si>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</si>
  <si>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</si>
  <si>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</si>
  <si>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</si>
  <si>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</si>
  <si>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</si>
  <si>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</si>
  <si>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</si>
  <si>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</si>
  <si>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用地取得特別会計</t>
  </si>
  <si>
    <t>有線テレビ放送事業特別会計</t>
  </si>
  <si>
    <t>墓園事業特別会計</t>
  </si>
  <si>
    <t>*出力条件</t>
  </si>
  <si>
    <t>*会計年度 ： H28</t>
  </si>
  <si>
    <t>*出力帳票選択 ： 財務書類</t>
  </si>
  <si>
    <t>*団体区分 ： 一般会計等</t>
  </si>
  <si>
    <t>*団体／会計コード ：</t>
  </si>
  <si>
    <t>*出力範囲 ： 年次</t>
  </si>
  <si>
    <t>*出力金額単位 ： 百万円</t>
  </si>
  <si>
    <t>１．重要な会計方針</t>
  </si>
  <si>
    <t>有価証券等の評価基準及び評価方法</t>
  </si>
  <si>
    <t>有形固定資産等の減価償却の方法</t>
  </si>
  <si>
    <t>引当金の計上基準及び算定方法</t>
  </si>
  <si>
    <t>リース取引の処理方法</t>
  </si>
  <si>
    <t>資金収支計算書における資金の範囲</t>
  </si>
  <si>
    <t>２．重要な会計方針の変更等</t>
  </si>
  <si>
    <t>会計処理の原則または手続を変更した場合には、その旨、変更の理由及び当該変更が財務書類に与えている影響の内容</t>
  </si>
  <si>
    <t>変更していません。</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</si>
  <si>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</si>
  <si>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</si>
  <si>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</si>
  <si>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</si>
  <si>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</si>
  <si>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</si>
  <si>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</si>
  <si>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</si>
  <si>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</si>
  <si>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</si>
  <si>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</si>
  <si>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</si>
  <si>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５．追加情報</t>
  </si>
  <si>
    <t>対象範囲（対象とする会計名）</t>
  </si>
  <si>
    <t>一般会計等財務書類の対象範囲は次のとおりです。</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</si>
  <si>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</si>
  <si>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</si>
  <si>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地方自治法第235条の5に基づき出納整理期間が設けられている会計においては、出納整理期間における現金の受払い等を終了した後の計数をもって会計年度末の計数としています。</t>
  </si>
  <si>
    <t>百万円未満を四捨五入して表示しているため、合計金額が一致しない場合があります。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</si>
  <si>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</si>
  <si>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</si>
  <si>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528百万円</t>
  </si>
  <si>
    <t>繰越事業に係る将来の支出予定額</t>
  </si>
  <si>
    <t>2,913百万円</t>
  </si>
  <si>
    <t>減債基金に係る積立不足の有無及び不足額</t>
  </si>
  <si>
    <t>積立不足はありません。</t>
  </si>
  <si>
    <t>基金借入金（繰替運用）の内容</t>
  </si>
  <si>
    <t xml:space="preserve">                                                87,522百万円</t>
  </si>
  <si>
    <t>純資産における固定資産等形成分及び余剰分（不足分）の内容</t>
  </si>
  <si>
    <t>基礎的財政収支</t>
  </si>
  <si>
    <t>2,102百万円</t>
  </si>
  <si>
    <t>一時借入金はありません。</t>
  </si>
  <si>
    <t>重要な非資金取引</t>
  </si>
  <si>
    <t>新たに計上したファイナンス・リース取引に係る資産及び負債の額はありません。</t>
  </si>
  <si>
    <t/>
  </si>
  <si>
    <t>（単位：百万円）</t>
  </si>
  <si>
    <t>行政コスト計算書</t>
  </si>
  <si>
    <t>自　平成２８年４月１日　</t>
    <phoneticPr fontId="11"/>
  </si>
  <si>
    <t>至　平成２９年３月３１日</t>
    <phoneticPr fontId="11"/>
  </si>
  <si>
    <t>-</t>
    <phoneticPr fontId="11"/>
  </si>
  <si>
    <t>※</t>
  </si>
  <si>
    <t>純資産変動計算書</t>
  </si>
  <si>
    <t>資金収支計算書</t>
  </si>
  <si>
    <t>貸借対照表</t>
  </si>
  <si>
    <t>（平成２９年３月３１日現在）</t>
  </si>
  <si>
    <t>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</si>
  <si>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</si>
  <si>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現金（手許現金、要求払預金）及び現金同等物を、資金の範囲としています。
なお、現金及び現金同等物には、出納整理期間における取引により発生する資金の受払いを含んでいます。</t>
  </si>
  <si>
    <t>表示単位未満の金額は四捨五入することとしているが、四捨五入により合計金額
に齟齬が生じる場合は、その旨</t>
  </si>
  <si>
    <t>地方公共団体の財政の健全化に関する法律における健全化判断比率の状況は、次のとおりです。
実質赤字比率　　　　　実質赤字なし
連結実質赤字比率　　　連結実質赤字なし
実質公債費比率　　　　12.6％
将来負担比率　　　　　17.4％</t>
  </si>
  <si>
    <t>地方公共団体の財政の健全化に関する法律における将来負担比率の算定要素は、次のとおりです。
標準財政規模　　　　                         　 47,015百万円
将来負担額　　　　　                         　123,699百万円
充当可能基金額　　　　                          26,998百万円
特定財源見込額　　　　　　　　　　　　　　　　 　2,630百万円
地方債現在高等に係る基準財政需要額算入見込額　　87,522百万円</t>
  </si>
  <si>
    <t xml:space="preserve">                                                 収入（歳入）   支出（歳出）
歳入歳出決算書                                  83,479百万円   78,851百万円
財務書類の対象となる会計の範囲の相違に伴う差額   1,845百万円    1,841百万円
内部取引による差額（相殺消去対象）             △2,860百万円  △2,860百万円
資金収支計算書                                  82,464百万円   77,832百万円</t>
  </si>
  <si>
    <t>資金収支計算書
　業務活動収支　　　　　　  　　　　             8,596百万円
　　投資活動収入の国県等補助金収入　             2,681百万円
　　未収債権、未払債務等の増加（減少）             662百万円
　　減価償却費　                               △8,089百万円
　　賞与等引当金繰入額（増減額）                   145百万円
　　退職手当引当金繰入額（増減額）               △492百万円
　　徴収不能引当金繰入額（増減額）               △102百万円
　　資産除売却益（損）                         △3,760百万円
純資産変動計算書の本年度差額                     △359百万円</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</si>
  <si>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</si>
  <si>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 xml:space="preserve">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
</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</si>
  <si>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</si>
  <si>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</si>
  <si>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普通会計の対象範囲のうち、簡易水道事業特別会計における飲料水供給事業及び小規模下水道特別会計におけるコミュニティ・プラント事業については、一般会計等の対象範囲には含まれません。</t>
  </si>
  <si>
    <t>純資産における固定資産等形成分及び余剰分（不足分）の内容
①　固定資産等形成分
　固定資産の額に流動資産における短期貸付金及び基金等を加えた額を計上しています。
②　余剰分（不足分）
　純資産合計額のうち、固定資産等形成分を差し引いた金額を計上しています。</t>
  </si>
  <si>
    <t>資金収支計算書の業務活動収支と純資産変動計算書の本年度差額との差額の内訳</t>
    <phoneticPr fontId="11"/>
  </si>
  <si>
    <t>既存の決算情報との関連性（上記で示した「②一般会計等と普通会計の対象範囲等の差異」に係るものを除きます。）</t>
    <phoneticPr fontId="11"/>
  </si>
  <si>
    <t>一時借入金の増減額が含まれていない旨並びに一時借入金の限度額及び利子の金額</t>
    <phoneticPr fontId="11"/>
  </si>
  <si>
    <t>有形固定資産等の評価基準及び評価方法</t>
    <phoneticPr fontId="11"/>
  </si>
  <si>
    <t>地方交付税措置のある地方債のうち、将来の普通交付税の算定基礎である基準財政需要額に含まれることが見込まれる金額</t>
    <phoneticPr fontId="11"/>
  </si>
  <si>
    <t>将来負担に関する情報（地方公共団体財政健全化法における将来負担比率の算定要素）</t>
    <phoneticPr fontId="11"/>
  </si>
  <si>
    <t>該当年度の基金借入金（繰替運用）の金額      　     578百万円
　　　　　　（内訳） 財政調整基金　　　       　   578百万円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</si>
</sst>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20"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71">
      <alignment horizontal="center" vertical="center"/>
    </xf>
  </cellStyleXfs>
  <cellXfs count="43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6" xfId="6" applyNumberFormat="1" applyFont="1" applyFill="1" applyBorder="1" applyAlignment="1">
      <alignment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0" borderId="0" xfId="5" applyFont="1" applyFill="1" applyAlignment="1">
      <alignment vertical="center"/>
    </xf>
    <xf numFmtId="49" fontId="19" fillId="2" borderId="0" xfId="0" applyNumberFormat="1" applyFont="1" applyFill="1">
      <alignment vertical="center"/>
    </xf>
    <xf numFmtId="0" fontId="19" fillId="2" borderId="0" xfId="0" applyFont="1" applyFill="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xf numFmtId="176" fontId="1" fillId="0" borderId="21" xfId="6" applyNumberFormat="1" applyFont="1" applyFill="1" applyBorder="1" applyAlignment="1">
      <alignment horizontal="center" vertical="center"/>
    </xf>
    <xf numFmtId="38" fontId="1" fillId="0" borderId="7" xfId="6" applyFont="1" applyFill="1" applyBorder="1" applyAlignment="1">
      <alignment horizontal="center" vertical="center"/>
    </xf>
    <xf numFmtId="176" fontId="1" fillId="0" borderId="6" xfId="6" applyNumberFormat="1" applyFont="1" applyFill="1" applyBorder="1" applyAlignment="1">
      <alignment horizontal="center" vertical="center"/>
    </xf>
    <xf numFmtId="38" fontId="1" fillId="0" borderId="0" xfId="6" applyFont="1" applyFill="1" applyBorder="1" applyAlignment="1">
      <alignment horizontal="center" vertical="center"/>
    </xf>
    <xf numFmtId="176" fontId="1" fillId="0" borderId="25" xfId="5" applyNumberFormat="1"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0" borderId="16" xfId="5" applyNumberFormat="1"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3"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3"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O29" sqref="O29"/>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x14ac:dyDescent="0.15">
      <c r="D1" s="317" t="s">
        <v>338</v>
      </c>
    </row>
    <row r="2" spans="1:31" x14ac:dyDescent="0.15">
      <c r="D2" s="317" t="s">
        <v>339</v>
      </c>
    </row>
    <row r="3" spans="1:31" x14ac:dyDescent="0.15">
      <c r="D3" s="317" t="s">
        <v>340</v>
      </c>
    </row>
    <row r="4" spans="1:31" x14ac:dyDescent="0.15">
      <c r="D4" s="317" t="s">
        <v>341</v>
      </c>
    </row>
    <row r="5" spans="1:31" x14ac:dyDescent="0.15">
      <c r="D5" s="317" t="s">
        <v>342</v>
      </c>
    </row>
    <row r="6" spans="1:31" x14ac:dyDescent="0.15">
      <c r="D6" s="317" t="s">
        <v>343</v>
      </c>
    </row>
    <row r="7" spans="1:31" x14ac:dyDescent="0.15">
      <c r="D7" s="317" t="s">
        <v>344</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36" t="s">
        <v>397</v>
      </c>
      <c r="E9" s="336"/>
      <c r="F9" s="336"/>
      <c r="G9" s="336"/>
      <c r="H9" s="336"/>
      <c r="I9" s="336"/>
      <c r="J9" s="336"/>
      <c r="K9" s="336"/>
      <c r="L9" s="336"/>
      <c r="M9" s="336"/>
      <c r="N9" s="336"/>
      <c r="O9" s="336"/>
      <c r="P9" s="336"/>
      <c r="Q9" s="336"/>
      <c r="R9" s="336"/>
      <c r="S9" s="336"/>
      <c r="T9" s="336"/>
      <c r="U9" s="336"/>
      <c r="V9" s="336"/>
      <c r="W9" s="336"/>
      <c r="X9" s="336"/>
      <c r="Y9" s="336"/>
      <c r="Z9" s="336"/>
      <c r="AA9" s="336"/>
    </row>
    <row r="10" spans="1:31" ht="21" customHeight="1" x14ac:dyDescent="0.15">
      <c r="D10" s="337" t="s">
        <v>398</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389</v>
      </c>
      <c r="AB11" s="13"/>
    </row>
    <row r="12" spans="1:31" s="16" customFormat="1" ht="14.25" customHeight="1" thickBot="1" x14ac:dyDescent="0.2">
      <c r="A12" s="15" t="s">
        <v>315</v>
      </c>
      <c r="B12" s="15" t="s">
        <v>316</v>
      </c>
      <c r="D12" s="338" t="s">
        <v>0</v>
      </c>
      <c r="E12" s="334"/>
      <c r="F12" s="334"/>
      <c r="G12" s="334"/>
      <c r="H12" s="334"/>
      <c r="I12" s="334"/>
      <c r="J12" s="334"/>
      <c r="K12" s="339"/>
      <c r="L12" s="339"/>
      <c r="M12" s="339"/>
      <c r="N12" s="339"/>
      <c r="O12" s="339"/>
      <c r="P12" s="340" t="s">
        <v>317</v>
      </c>
      <c r="Q12" s="341"/>
      <c r="R12" s="334" t="s">
        <v>0</v>
      </c>
      <c r="S12" s="334"/>
      <c r="T12" s="334"/>
      <c r="U12" s="334"/>
      <c r="V12" s="334"/>
      <c r="W12" s="334"/>
      <c r="X12" s="334"/>
      <c r="Y12" s="334"/>
      <c r="Z12" s="340" t="s">
        <v>317</v>
      </c>
      <c r="AA12" s="341"/>
    </row>
    <row r="13" spans="1:31" ht="14.65" customHeight="1" x14ac:dyDescent="0.15">
      <c r="D13" s="17" t="s">
        <v>318</v>
      </c>
      <c r="E13" s="18"/>
      <c r="F13" s="19"/>
      <c r="G13" s="20"/>
      <c r="H13" s="20"/>
      <c r="I13" s="20"/>
      <c r="J13" s="20"/>
      <c r="K13" s="18"/>
      <c r="L13" s="18"/>
      <c r="M13" s="18"/>
      <c r="N13" s="18"/>
      <c r="O13" s="18"/>
      <c r="P13" s="21"/>
      <c r="Q13" s="303"/>
      <c r="R13" s="304" t="s">
        <v>319</v>
      </c>
      <c r="S13" s="19"/>
      <c r="T13" s="19"/>
      <c r="U13" s="19"/>
      <c r="V13" s="19"/>
      <c r="W13" s="19"/>
      <c r="X13" s="19"/>
      <c r="Y13" s="18"/>
      <c r="Z13" s="21"/>
      <c r="AA13" s="22"/>
    </row>
    <row r="14" spans="1:31" ht="14.65" customHeight="1" x14ac:dyDescent="0.15">
      <c r="A14" s="7" t="s">
        <v>3</v>
      </c>
      <c r="B14" s="7" t="s">
        <v>101</v>
      </c>
      <c r="D14" s="23"/>
      <c r="E14" s="19" t="s">
        <v>4</v>
      </c>
      <c r="F14" s="19"/>
      <c r="G14" s="19"/>
      <c r="H14" s="19"/>
      <c r="I14" s="19"/>
      <c r="J14" s="19"/>
      <c r="K14" s="18"/>
      <c r="L14" s="18"/>
      <c r="M14" s="18"/>
      <c r="N14" s="18"/>
      <c r="O14" s="18"/>
      <c r="P14" s="24">
        <v>273038</v>
      </c>
      <c r="Q14" s="305" t="s">
        <v>394</v>
      </c>
      <c r="R14" s="304"/>
      <c r="S14" s="19" t="s">
        <v>102</v>
      </c>
      <c r="T14" s="19"/>
      <c r="U14" s="19"/>
      <c r="V14" s="19"/>
      <c r="W14" s="19"/>
      <c r="X14" s="19"/>
      <c r="Y14" s="18"/>
      <c r="Z14" s="24">
        <v>85540</v>
      </c>
      <c r="AA14" s="25" t="s">
        <v>394</v>
      </c>
      <c r="AD14" s="9">
        <f>IF(AND(AD15="-",AD43="-",AD46="-"),"-",SUM(AD15,AD43,AD46))</f>
        <v>273037801176</v>
      </c>
      <c r="AE14" s="9">
        <f>IF(COUNTIF(AE15:AE19,"-")=COUNTA(AE15:AE19),"-",SUM(AE15:AE19))</f>
        <v>85540460060</v>
      </c>
    </row>
    <row r="15" spans="1:31" ht="14.65" customHeight="1" x14ac:dyDescent="0.15">
      <c r="A15" s="7" t="s">
        <v>5</v>
      </c>
      <c r="B15" s="7" t="s">
        <v>103</v>
      </c>
      <c r="D15" s="23"/>
      <c r="E15" s="19"/>
      <c r="F15" s="19" t="s">
        <v>6</v>
      </c>
      <c r="G15" s="19"/>
      <c r="H15" s="19"/>
      <c r="I15" s="19"/>
      <c r="J15" s="19"/>
      <c r="K15" s="18"/>
      <c r="L15" s="18"/>
      <c r="M15" s="18"/>
      <c r="N15" s="18"/>
      <c r="O15" s="18"/>
      <c r="P15" s="24">
        <v>247141</v>
      </c>
      <c r="Q15" s="305" t="s">
        <v>394</v>
      </c>
      <c r="R15" s="304"/>
      <c r="S15" s="19"/>
      <c r="T15" s="19" t="s">
        <v>320</v>
      </c>
      <c r="U15" s="19"/>
      <c r="V15" s="19"/>
      <c r="W15" s="19"/>
      <c r="X15" s="19"/>
      <c r="Y15" s="18"/>
      <c r="Z15" s="24">
        <v>74338</v>
      </c>
      <c r="AA15" s="25"/>
      <c r="AD15" s="9">
        <f>IF(AND(AD16="-",AD32="-",COUNTIF(AD41:AD42,"-")=COUNTA(AD41:AD42)),"-",SUM(AD16,AD32,AD41:AD42))</f>
        <v>247141086935</v>
      </c>
      <c r="AE15" s="9">
        <v>74337536525</v>
      </c>
    </row>
    <row r="16" spans="1:31" ht="14.65" customHeight="1" x14ac:dyDescent="0.15">
      <c r="A16" s="7" t="s">
        <v>7</v>
      </c>
      <c r="B16" s="7" t="s">
        <v>104</v>
      </c>
      <c r="D16" s="23"/>
      <c r="E16" s="19"/>
      <c r="F16" s="19"/>
      <c r="G16" s="19" t="s">
        <v>8</v>
      </c>
      <c r="H16" s="19"/>
      <c r="I16" s="19"/>
      <c r="J16" s="19"/>
      <c r="K16" s="18"/>
      <c r="L16" s="18"/>
      <c r="M16" s="18"/>
      <c r="N16" s="18"/>
      <c r="O16" s="18"/>
      <c r="P16" s="24">
        <v>110601</v>
      </c>
      <c r="Q16" s="305"/>
      <c r="R16" s="304"/>
      <c r="S16" s="19"/>
      <c r="T16" s="19" t="s">
        <v>105</v>
      </c>
      <c r="U16" s="19"/>
      <c r="V16" s="19"/>
      <c r="W16" s="19"/>
      <c r="X16" s="19"/>
      <c r="Y16" s="18"/>
      <c r="Z16" s="24">
        <v>528</v>
      </c>
      <c r="AA16" s="25"/>
      <c r="AD16" s="9">
        <f>IF(COUNTIF(AD17:AD31,"-")=COUNTA(AD17:AD31),"-",SUM(AD17:AD31))</f>
        <v>110600985044</v>
      </c>
      <c r="AE16" s="9">
        <v>528069535</v>
      </c>
    </row>
    <row r="17" spans="1:31" ht="14.65" customHeight="1" x14ac:dyDescent="0.15">
      <c r="A17" s="7" t="s">
        <v>9</v>
      </c>
      <c r="B17" s="7" t="s">
        <v>106</v>
      </c>
      <c r="D17" s="23"/>
      <c r="E17" s="19"/>
      <c r="F17" s="19"/>
      <c r="G17" s="19"/>
      <c r="H17" s="19" t="s">
        <v>10</v>
      </c>
      <c r="I17" s="19"/>
      <c r="J17" s="19"/>
      <c r="K17" s="18"/>
      <c r="L17" s="18"/>
      <c r="M17" s="18"/>
      <c r="N17" s="18"/>
      <c r="O17" s="18"/>
      <c r="P17" s="24">
        <v>55477</v>
      </c>
      <c r="Q17" s="305"/>
      <c r="R17" s="304"/>
      <c r="S17" s="19"/>
      <c r="T17" s="19" t="s">
        <v>107</v>
      </c>
      <c r="U17" s="19"/>
      <c r="V17" s="19"/>
      <c r="W17" s="19"/>
      <c r="X17" s="19"/>
      <c r="Y17" s="18"/>
      <c r="Z17" s="24">
        <v>10675</v>
      </c>
      <c r="AA17" s="25"/>
      <c r="AD17" s="9">
        <v>55476688192</v>
      </c>
      <c r="AE17" s="9">
        <v>10674854000</v>
      </c>
    </row>
    <row r="18" spans="1:31" ht="14.65" customHeight="1" x14ac:dyDescent="0.15">
      <c r="A18" s="7" t="s">
        <v>12</v>
      </c>
      <c r="B18" s="7" t="s">
        <v>108</v>
      </c>
      <c r="D18" s="23"/>
      <c r="E18" s="19"/>
      <c r="F18" s="19"/>
      <c r="G18" s="19"/>
      <c r="H18" s="19" t="s">
        <v>13</v>
      </c>
      <c r="I18" s="19"/>
      <c r="J18" s="19"/>
      <c r="K18" s="18"/>
      <c r="L18" s="18"/>
      <c r="M18" s="18"/>
      <c r="N18" s="18"/>
      <c r="O18" s="18"/>
      <c r="P18" s="24">
        <v>1077</v>
      </c>
      <c r="Q18" s="305"/>
      <c r="R18" s="304"/>
      <c r="S18" s="19"/>
      <c r="T18" s="19" t="s">
        <v>109</v>
      </c>
      <c r="U18" s="19"/>
      <c r="V18" s="19"/>
      <c r="W18" s="19"/>
      <c r="X18" s="19"/>
      <c r="Y18" s="18"/>
      <c r="Z18" s="24">
        <v>0</v>
      </c>
      <c r="AA18" s="25"/>
      <c r="AD18" s="9">
        <v>1077007400</v>
      </c>
      <c r="AE18" s="9">
        <v>0</v>
      </c>
    </row>
    <row r="19" spans="1:31" ht="14.65" customHeight="1" x14ac:dyDescent="0.15">
      <c r="A19" s="7" t="s">
        <v>14</v>
      </c>
      <c r="B19" s="7" t="s">
        <v>110</v>
      </c>
      <c r="D19" s="23"/>
      <c r="E19" s="19"/>
      <c r="F19" s="19"/>
      <c r="G19" s="19"/>
      <c r="H19" s="19" t="s">
        <v>15</v>
      </c>
      <c r="I19" s="19"/>
      <c r="J19" s="19"/>
      <c r="K19" s="18"/>
      <c r="L19" s="18"/>
      <c r="M19" s="18"/>
      <c r="N19" s="18"/>
      <c r="O19" s="18"/>
      <c r="P19" s="24">
        <v>131857</v>
      </c>
      <c r="Q19" s="305"/>
      <c r="R19" s="304"/>
      <c r="S19" s="19"/>
      <c r="T19" s="19" t="s">
        <v>35</v>
      </c>
      <c r="U19" s="19"/>
      <c r="V19" s="19"/>
      <c r="W19" s="19"/>
      <c r="X19" s="19"/>
      <c r="Y19" s="18"/>
      <c r="Z19" s="24">
        <v>0</v>
      </c>
      <c r="AA19" s="25"/>
      <c r="AD19" s="9">
        <v>131857166168</v>
      </c>
      <c r="AE19" s="9">
        <v>0</v>
      </c>
    </row>
    <row r="20" spans="1:31" ht="14.65" customHeight="1" x14ac:dyDescent="0.15">
      <c r="A20" s="7" t="s">
        <v>16</v>
      </c>
      <c r="B20" s="7" t="s">
        <v>111</v>
      </c>
      <c r="D20" s="23"/>
      <c r="E20" s="19"/>
      <c r="F20" s="19"/>
      <c r="G20" s="19"/>
      <c r="H20" s="19" t="s">
        <v>17</v>
      </c>
      <c r="I20" s="19"/>
      <c r="J20" s="19"/>
      <c r="K20" s="18"/>
      <c r="L20" s="18"/>
      <c r="M20" s="18"/>
      <c r="N20" s="18"/>
      <c r="O20" s="18"/>
      <c r="P20" s="24">
        <v>-85532</v>
      </c>
      <c r="Q20" s="305"/>
      <c r="R20" s="304"/>
      <c r="S20" s="19" t="s">
        <v>112</v>
      </c>
      <c r="T20" s="19"/>
      <c r="U20" s="19"/>
      <c r="V20" s="19"/>
      <c r="W20" s="19"/>
      <c r="X20" s="19"/>
      <c r="Y20" s="18"/>
      <c r="Z20" s="24">
        <v>12762</v>
      </c>
      <c r="AA20" s="25"/>
      <c r="AD20" s="9">
        <v>-85532119992</v>
      </c>
      <c r="AE20" s="9">
        <f>IF(COUNTIF(AE21:AE28,"-")=COUNTA(AE21:AE28),"-",SUM(AE21:AE28))</f>
        <v>12761849542</v>
      </c>
    </row>
    <row r="21" spans="1:31" ht="14.65" customHeight="1" x14ac:dyDescent="0.15">
      <c r="A21" s="7" t="s">
        <v>18</v>
      </c>
      <c r="B21" s="7" t="s">
        <v>113</v>
      </c>
      <c r="D21" s="23"/>
      <c r="E21" s="19"/>
      <c r="F21" s="19"/>
      <c r="G21" s="19"/>
      <c r="H21" s="19" t="s">
        <v>19</v>
      </c>
      <c r="I21" s="19"/>
      <c r="J21" s="19"/>
      <c r="K21" s="18"/>
      <c r="L21" s="18"/>
      <c r="M21" s="18"/>
      <c r="N21" s="18"/>
      <c r="O21" s="18"/>
      <c r="P21" s="24">
        <v>13331</v>
      </c>
      <c r="Q21" s="305"/>
      <c r="R21" s="304"/>
      <c r="S21" s="19"/>
      <c r="T21" s="19" t="s">
        <v>321</v>
      </c>
      <c r="U21" s="19"/>
      <c r="V21" s="19"/>
      <c r="W21" s="19"/>
      <c r="X21" s="19"/>
      <c r="Y21" s="18"/>
      <c r="Z21" s="24">
        <v>11372</v>
      </c>
      <c r="AA21" s="25"/>
      <c r="AD21" s="9">
        <v>13331304310</v>
      </c>
      <c r="AE21" s="9">
        <v>11371555425</v>
      </c>
    </row>
    <row r="22" spans="1:31" ht="14.65" customHeight="1" x14ac:dyDescent="0.15">
      <c r="A22" s="7" t="s">
        <v>20</v>
      </c>
      <c r="B22" s="7" t="s">
        <v>114</v>
      </c>
      <c r="D22" s="23"/>
      <c r="E22" s="19"/>
      <c r="F22" s="19"/>
      <c r="G22" s="19"/>
      <c r="H22" s="19" t="s">
        <v>21</v>
      </c>
      <c r="I22" s="19"/>
      <c r="J22" s="19"/>
      <c r="K22" s="18"/>
      <c r="L22" s="18"/>
      <c r="M22" s="18"/>
      <c r="N22" s="18"/>
      <c r="O22" s="18"/>
      <c r="P22" s="24">
        <v>-12333</v>
      </c>
      <c r="Q22" s="305"/>
      <c r="R22" s="304"/>
      <c r="S22" s="19"/>
      <c r="T22" s="19" t="s">
        <v>115</v>
      </c>
      <c r="U22" s="19"/>
      <c r="V22" s="19"/>
      <c r="W22" s="19"/>
      <c r="X22" s="19"/>
      <c r="Y22" s="18"/>
      <c r="Z22" s="24">
        <v>1</v>
      </c>
      <c r="AA22" s="25"/>
      <c r="AD22" s="9">
        <v>-12333315323</v>
      </c>
      <c r="AE22" s="9">
        <v>1048800</v>
      </c>
    </row>
    <row r="23" spans="1:31" ht="14.65" customHeight="1" x14ac:dyDescent="0.15">
      <c r="A23" s="7" t="s">
        <v>22</v>
      </c>
      <c r="B23" s="7" t="s">
        <v>116</v>
      </c>
      <c r="D23" s="23"/>
      <c r="E23" s="19"/>
      <c r="F23" s="19"/>
      <c r="G23" s="19"/>
      <c r="H23" s="19" t="s">
        <v>23</v>
      </c>
      <c r="I23" s="26"/>
      <c r="J23" s="26"/>
      <c r="K23" s="27"/>
      <c r="L23" s="27"/>
      <c r="M23" s="27"/>
      <c r="N23" s="27"/>
      <c r="O23" s="27"/>
      <c r="P23" s="24">
        <v>209</v>
      </c>
      <c r="Q23" s="305"/>
      <c r="R23" s="304"/>
      <c r="S23" s="19"/>
      <c r="T23" s="19" t="s">
        <v>117</v>
      </c>
      <c r="U23" s="19"/>
      <c r="V23" s="19"/>
      <c r="W23" s="19"/>
      <c r="X23" s="19"/>
      <c r="Y23" s="18"/>
      <c r="Z23" s="24">
        <v>0</v>
      </c>
      <c r="AA23" s="25"/>
      <c r="AD23" s="9">
        <v>208557885</v>
      </c>
      <c r="AE23" s="9">
        <v>0</v>
      </c>
    </row>
    <row r="24" spans="1:31" ht="14.65" customHeight="1" x14ac:dyDescent="0.15">
      <c r="A24" s="7" t="s">
        <v>24</v>
      </c>
      <c r="B24" s="7" t="s">
        <v>118</v>
      </c>
      <c r="D24" s="23"/>
      <c r="E24" s="19"/>
      <c r="F24" s="19"/>
      <c r="G24" s="19"/>
      <c r="H24" s="19" t="s">
        <v>25</v>
      </c>
      <c r="I24" s="26"/>
      <c r="J24" s="26"/>
      <c r="K24" s="27"/>
      <c r="L24" s="27"/>
      <c r="M24" s="27"/>
      <c r="N24" s="27"/>
      <c r="O24" s="27"/>
      <c r="P24" s="24">
        <v>-209</v>
      </c>
      <c r="Q24" s="305"/>
      <c r="R24" s="306"/>
      <c r="S24" s="19"/>
      <c r="T24" s="19" t="s">
        <v>119</v>
      </c>
      <c r="U24" s="19"/>
      <c r="V24" s="19"/>
      <c r="W24" s="19"/>
      <c r="X24" s="19"/>
      <c r="Y24" s="18"/>
      <c r="Z24" s="24">
        <v>0</v>
      </c>
      <c r="AA24" s="25"/>
      <c r="AD24" s="9">
        <v>-208557870</v>
      </c>
      <c r="AE24" s="9">
        <v>0</v>
      </c>
    </row>
    <row r="25" spans="1:31" ht="14.65" customHeight="1" x14ac:dyDescent="0.15">
      <c r="A25" s="7" t="s">
        <v>26</v>
      </c>
      <c r="B25" s="7" t="s">
        <v>120</v>
      </c>
      <c r="D25" s="23"/>
      <c r="E25" s="19"/>
      <c r="F25" s="19"/>
      <c r="G25" s="19"/>
      <c r="H25" s="19" t="s">
        <v>27</v>
      </c>
      <c r="I25" s="26"/>
      <c r="J25" s="26"/>
      <c r="K25" s="27"/>
      <c r="L25" s="27"/>
      <c r="M25" s="27"/>
      <c r="N25" s="27"/>
      <c r="O25" s="27"/>
      <c r="P25" s="24">
        <v>786</v>
      </c>
      <c r="Q25" s="305"/>
      <c r="R25" s="306"/>
      <c r="S25" s="19"/>
      <c r="T25" s="19" t="s">
        <v>121</v>
      </c>
      <c r="U25" s="19"/>
      <c r="V25" s="19"/>
      <c r="W25" s="19"/>
      <c r="X25" s="19"/>
      <c r="Y25" s="18"/>
      <c r="Z25" s="24">
        <v>0</v>
      </c>
      <c r="AA25" s="25"/>
      <c r="AD25" s="9">
        <v>786341926</v>
      </c>
      <c r="AE25" s="9">
        <v>0</v>
      </c>
    </row>
    <row r="26" spans="1:31" ht="14.65" customHeight="1" x14ac:dyDescent="0.15">
      <c r="A26" s="7" t="s">
        <v>28</v>
      </c>
      <c r="B26" s="7" t="s">
        <v>122</v>
      </c>
      <c r="D26" s="23"/>
      <c r="E26" s="19"/>
      <c r="F26" s="19"/>
      <c r="G26" s="19"/>
      <c r="H26" s="19" t="s">
        <v>29</v>
      </c>
      <c r="I26" s="26"/>
      <c r="J26" s="26"/>
      <c r="K26" s="27"/>
      <c r="L26" s="27"/>
      <c r="M26" s="27"/>
      <c r="N26" s="27"/>
      <c r="O26" s="27"/>
      <c r="P26" s="24">
        <v>-724</v>
      </c>
      <c r="Q26" s="305"/>
      <c r="R26" s="304"/>
      <c r="S26" s="19"/>
      <c r="T26" s="19" t="s">
        <v>123</v>
      </c>
      <c r="U26" s="19"/>
      <c r="V26" s="19"/>
      <c r="W26" s="19"/>
      <c r="X26" s="19"/>
      <c r="Y26" s="18"/>
      <c r="Z26" s="24">
        <v>752</v>
      </c>
      <c r="AA26" s="25"/>
      <c r="AD26" s="9">
        <v>-723959133</v>
      </c>
      <c r="AE26" s="9">
        <v>752278130</v>
      </c>
    </row>
    <row r="27" spans="1:31" ht="14.65" customHeight="1" x14ac:dyDescent="0.15">
      <c r="A27" s="7" t="s">
        <v>30</v>
      </c>
      <c r="B27" s="7" t="s">
        <v>124</v>
      </c>
      <c r="D27" s="23"/>
      <c r="E27" s="19"/>
      <c r="F27" s="19"/>
      <c r="G27" s="19"/>
      <c r="H27" s="19" t="s">
        <v>31</v>
      </c>
      <c r="I27" s="26"/>
      <c r="J27" s="26"/>
      <c r="K27" s="27"/>
      <c r="L27" s="27"/>
      <c r="M27" s="27"/>
      <c r="N27" s="27"/>
      <c r="O27" s="27"/>
      <c r="P27" s="24">
        <v>0</v>
      </c>
      <c r="Q27" s="305"/>
      <c r="R27" s="304"/>
      <c r="S27" s="19"/>
      <c r="T27" s="19" t="s">
        <v>125</v>
      </c>
      <c r="U27" s="19"/>
      <c r="V27" s="19"/>
      <c r="W27" s="19"/>
      <c r="X27" s="19"/>
      <c r="Y27" s="18"/>
      <c r="Z27" s="24">
        <v>637</v>
      </c>
      <c r="AA27" s="25"/>
      <c r="AD27" s="9">
        <v>0</v>
      </c>
      <c r="AE27" s="9">
        <v>636967187</v>
      </c>
    </row>
    <row r="28" spans="1:31" ht="14.65" customHeight="1" x14ac:dyDescent="0.15">
      <c r="A28" s="7" t="s">
        <v>32</v>
      </c>
      <c r="B28" s="7" t="s">
        <v>126</v>
      </c>
      <c r="D28" s="23"/>
      <c r="E28" s="19"/>
      <c r="F28" s="19"/>
      <c r="G28" s="19"/>
      <c r="H28" s="19" t="s">
        <v>33</v>
      </c>
      <c r="I28" s="26"/>
      <c r="J28" s="26"/>
      <c r="K28" s="27"/>
      <c r="L28" s="27"/>
      <c r="M28" s="27"/>
      <c r="N28" s="27"/>
      <c r="O28" s="27"/>
      <c r="P28" s="24">
        <v>0</v>
      </c>
      <c r="Q28" s="305"/>
      <c r="R28" s="304"/>
      <c r="S28" s="19"/>
      <c r="T28" s="19" t="s">
        <v>35</v>
      </c>
      <c r="U28" s="19"/>
      <c r="V28" s="19"/>
      <c r="W28" s="19"/>
      <c r="X28" s="19"/>
      <c r="Y28" s="18"/>
      <c r="Z28" s="24">
        <v>0</v>
      </c>
      <c r="AA28" s="25"/>
      <c r="AD28" s="9">
        <v>0</v>
      </c>
      <c r="AE28" s="9">
        <v>0</v>
      </c>
    </row>
    <row r="29" spans="1:31" ht="14.65" customHeight="1" x14ac:dyDescent="0.15">
      <c r="A29" s="7" t="s">
        <v>34</v>
      </c>
      <c r="B29" s="7" t="s">
        <v>99</v>
      </c>
      <c r="D29" s="23"/>
      <c r="E29" s="19"/>
      <c r="F29" s="19"/>
      <c r="G29" s="19"/>
      <c r="H29" s="19" t="s">
        <v>35</v>
      </c>
      <c r="I29" s="19"/>
      <c r="J29" s="19"/>
      <c r="K29" s="18"/>
      <c r="L29" s="18"/>
      <c r="M29" s="18"/>
      <c r="N29" s="18"/>
      <c r="O29" s="18"/>
      <c r="P29" s="24">
        <v>880</v>
      </c>
      <c r="Q29" s="305"/>
      <c r="R29" s="323" t="s">
        <v>100</v>
      </c>
      <c r="S29" s="324"/>
      <c r="T29" s="324"/>
      <c r="U29" s="324"/>
      <c r="V29" s="324"/>
      <c r="W29" s="324"/>
      <c r="X29" s="324"/>
      <c r="Y29" s="324"/>
      <c r="Z29" s="28">
        <v>98302</v>
      </c>
      <c r="AA29" s="29"/>
      <c r="AD29" s="9">
        <v>879706143</v>
      </c>
      <c r="AE29" s="9">
        <f>IF(AND(AE14="-",AE20="-"),"-",SUM(AE14,AE20))</f>
        <v>98302309602</v>
      </c>
    </row>
    <row r="30" spans="1:31" ht="14.65" customHeight="1" x14ac:dyDescent="0.15">
      <c r="A30" s="7" t="s">
        <v>36</v>
      </c>
      <c r="D30" s="23"/>
      <c r="E30" s="19"/>
      <c r="F30" s="19"/>
      <c r="G30" s="19"/>
      <c r="H30" s="19" t="s">
        <v>37</v>
      </c>
      <c r="I30" s="19"/>
      <c r="J30" s="19"/>
      <c r="K30" s="18"/>
      <c r="L30" s="18"/>
      <c r="M30" s="18"/>
      <c r="N30" s="18"/>
      <c r="O30" s="18"/>
      <c r="P30" s="24">
        <v>-262</v>
      </c>
      <c r="Q30" s="305"/>
      <c r="R30" s="304" t="s">
        <v>322</v>
      </c>
      <c r="S30" s="30"/>
      <c r="T30" s="30"/>
      <c r="U30" s="30"/>
      <c r="V30" s="30"/>
      <c r="W30" s="30"/>
      <c r="X30" s="30"/>
      <c r="Y30" s="30"/>
      <c r="Z30" s="31"/>
      <c r="AA30" s="32"/>
      <c r="AD30" s="9">
        <v>-261826129</v>
      </c>
    </row>
    <row r="31" spans="1:31" ht="14.65" customHeight="1" x14ac:dyDescent="0.15">
      <c r="A31" s="7" t="s">
        <v>38</v>
      </c>
      <c r="B31" s="7" t="s">
        <v>129</v>
      </c>
      <c r="D31" s="23"/>
      <c r="E31" s="19"/>
      <c r="F31" s="19"/>
      <c r="G31" s="19"/>
      <c r="H31" s="19" t="s">
        <v>39</v>
      </c>
      <c r="I31" s="19"/>
      <c r="J31" s="19"/>
      <c r="K31" s="18"/>
      <c r="L31" s="18"/>
      <c r="M31" s="18"/>
      <c r="N31" s="18"/>
      <c r="O31" s="18"/>
      <c r="P31" s="24">
        <v>6044</v>
      </c>
      <c r="Q31" s="305"/>
      <c r="R31" s="304"/>
      <c r="S31" s="19" t="s">
        <v>130</v>
      </c>
      <c r="T31" s="19"/>
      <c r="U31" s="19"/>
      <c r="V31" s="19"/>
      <c r="W31" s="19"/>
      <c r="X31" s="19"/>
      <c r="Y31" s="18"/>
      <c r="Z31" s="24">
        <v>286930</v>
      </c>
      <c r="AA31" s="25"/>
      <c r="AD31" s="9">
        <v>6043991467</v>
      </c>
      <c r="AE31" s="9">
        <v>286929505497</v>
      </c>
    </row>
    <row r="32" spans="1:31" ht="14.65" customHeight="1" x14ac:dyDescent="0.15">
      <c r="A32" s="7" t="s">
        <v>40</v>
      </c>
      <c r="B32" s="7" t="s">
        <v>131</v>
      </c>
      <c r="D32" s="23"/>
      <c r="E32" s="19"/>
      <c r="F32" s="19"/>
      <c r="G32" s="19" t="s">
        <v>41</v>
      </c>
      <c r="H32" s="19"/>
      <c r="I32" s="19"/>
      <c r="J32" s="19"/>
      <c r="K32" s="18"/>
      <c r="L32" s="18"/>
      <c r="M32" s="18"/>
      <c r="N32" s="18"/>
      <c r="O32" s="18"/>
      <c r="P32" s="24">
        <v>133228</v>
      </c>
      <c r="Q32" s="305" t="s">
        <v>394</v>
      </c>
      <c r="R32" s="304"/>
      <c r="S32" s="18" t="s">
        <v>132</v>
      </c>
      <c r="T32" s="19"/>
      <c r="U32" s="19"/>
      <c r="V32" s="19"/>
      <c r="W32" s="19"/>
      <c r="X32" s="19"/>
      <c r="Y32" s="18"/>
      <c r="Z32" s="24">
        <v>-92578</v>
      </c>
      <c r="AA32" s="25"/>
      <c r="AD32" s="9">
        <f>IF(COUNTIF(AD33:AD40,"-")=COUNTA(AD33:AD40),"-",SUM(AD33:AD40))</f>
        <v>133228082364</v>
      </c>
      <c r="AE32" s="9">
        <v>-92578122192</v>
      </c>
    </row>
    <row r="33" spans="1:30" ht="14.65" customHeight="1" x14ac:dyDescent="0.15">
      <c r="A33" s="7" t="s">
        <v>42</v>
      </c>
      <c r="D33" s="23"/>
      <c r="E33" s="19"/>
      <c r="F33" s="19"/>
      <c r="G33" s="19"/>
      <c r="H33" s="19" t="s">
        <v>10</v>
      </c>
      <c r="I33" s="19"/>
      <c r="J33" s="19"/>
      <c r="K33" s="18"/>
      <c r="L33" s="18"/>
      <c r="M33" s="18"/>
      <c r="N33" s="18"/>
      <c r="O33" s="18"/>
      <c r="P33" s="24">
        <v>15504</v>
      </c>
      <c r="Q33" s="305"/>
      <c r="R33" s="307"/>
      <c r="S33" s="19"/>
      <c r="T33" s="19"/>
      <c r="U33" s="19"/>
      <c r="V33" s="19"/>
      <c r="W33" s="19"/>
      <c r="X33" s="19"/>
      <c r="Y33" s="18"/>
      <c r="Z33" s="24"/>
      <c r="AA33" s="33"/>
      <c r="AD33" s="9">
        <v>15504161909</v>
      </c>
    </row>
    <row r="34" spans="1:30" ht="14.65" customHeight="1" x14ac:dyDescent="0.15">
      <c r="A34" s="7" t="s">
        <v>43</v>
      </c>
      <c r="D34" s="23"/>
      <c r="E34" s="19"/>
      <c r="F34" s="19"/>
      <c r="G34" s="19"/>
      <c r="H34" s="19" t="s">
        <v>15</v>
      </c>
      <c r="I34" s="19"/>
      <c r="J34" s="19"/>
      <c r="K34" s="18"/>
      <c r="L34" s="18"/>
      <c r="M34" s="18"/>
      <c r="N34" s="18"/>
      <c r="O34" s="18"/>
      <c r="P34" s="24">
        <v>8832</v>
      </c>
      <c r="Q34" s="305"/>
      <c r="R34" s="325"/>
      <c r="S34" s="326"/>
      <c r="T34" s="326"/>
      <c r="U34" s="326"/>
      <c r="V34" s="326"/>
      <c r="W34" s="326"/>
      <c r="X34" s="326"/>
      <c r="Y34" s="326"/>
      <c r="Z34" s="24"/>
      <c r="AA34" s="25"/>
      <c r="AD34" s="9">
        <v>8831941499</v>
      </c>
    </row>
    <row r="35" spans="1:30" ht="14.65" customHeight="1" x14ac:dyDescent="0.15">
      <c r="A35" s="7" t="s">
        <v>44</v>
      </c>
      <c r="D35" s="23"/>
      <c r="E35" s="19"/>
      <c r="F35" s="19"/>
      <c r="G35" s="19"/>
      <c r="H35" s="19" t="s">
        <v>17</v>
      </c>
      <c r="I35" s="19"/>
      <c r="J35" s="19"/>
      <c r="K35" s="18"/>
      <c r="L35" s="18"/>
      <c r="M35" s="18"/>
      <c r="N35" s="18"/>
      <c r="O35" s="18"/>
      <c r="P35" s="24">
        <v>-3520</v>
      </c>
      <c r="Q35" s="305"/>
      <c r="R35" s="304"/>
      <c r="S35" s="30"/>
      <c r="T35" s="30"/>
      <c r="U35" s="30"/>
      <c r="V35" s="30"/>
      <c r="W35" s="30"/>
      <c r="X35" s="30"/>
      <c r="Y35" s="30"/>
      <c r="Z35" s="31"/>
      <c r="AA35" s="34"/>
      <c r="AD35" s="9">
        <v>-3519507046</v>
      </c>
    </row>
    <row r="36" spans="1:30" ht="14.65" customHeight="1" x14ac:dyDescent="0.15">
      <c r="A36" s="7" t="s">
        <v>45</v>
      </c>
      <c r="D36" s="23"/>
      <c r="E36" s="19"/>
      <c r="F36" s="19"/>
      <c r="G36" s="19"/>
      <c r="H36" s="19" t="s">
        <v>19</v>
      </c>
      <c r="I36" s="19"/>
      <c r="J36" s="19"/>
      <c r="K36" s="18"/>
      <c r="L36" s="18"/>
      <c r="M36" s="18"/>
      <c r="N36" s="18"/>
      <c r="O36" s="18"/>
      <c r="P36" s="24">
        <v>430092</v>
      </c>
      <c r="Q36" s="305"/>
      <c r="R36" s="304"/>
      <c r="S36" s="19"/>
      <c r="T36" s="19"/>
      <c r="U36" s="19"/>
      <c r="V36" s="19"/>
      <c r="W36" s="19"/>
      <c r="X36" s="19"/>
      <c r="Y36" s="18"/>
      <c r="Z36" s="24"/>
      <c r="AA36" s="33"/>
      <c r="AD36" s="9">
        <v>430091969332</v>
      </c>
    </row>
    <row r="37" spans="1:30" ht="14.65" customHeight="1" x14ac:dyDescent="0.15">
      <c r="A37" s="7" t="s">
        <v>46</v>
      </c>
      <c r="D37" s="23"/>
      <c r="E37" s="19"/>
      <c r="F37" s="19"/>
      <c r="G37" s="19"/>
      <c r="H37" s="19" t="s">
        <v>21</v>
      </c>
      <c r="I37" s="19"/>
      <c r="J37" s="19"/>
      <c r="K37" s="18"/>
      <c r="L37" s="18"/>
      <c r="M37" s="18"/>
      <c r="N37" s="18"/>
      <c r="O37" s="18"/>
      <c r="P37" s="24">
        <v>-320489</v>
      </c>
      <c r="Q37" s="305"/>
      <c r="R37" s="308"/>
      <c r="S37" s="18"/>
      <c r="T37" s="18"/>
      <c r="U37" s="18"/>
      <c r="V37" s="18"/>
      <c r="W37" s="18"/>
      <c r="X37" s="18"/>
      <c r="Y37" s="35"/>
      <c r="Z37" s="24"/>
      <c r="AA37" s="33"/>
      <c r="AD37" s="9">
        <v>-320488559303</v>
      </c>
    </row>
    <row r="38" spans="1:30" ht="14.65" customHeight="1" x14ac:dyDescent="0.15">
      <c r="A38" s="7" t="s">
        <v>47</v>
      </c>
      <c r="D38" s="23"/>
      <c r="E38" s="19"/>
      <c r="F38" s="19"/>
      <c r="G38" s="19"/>
      <c r="H38" s="19" t="s">
        <v>35</v>
      </c>
      <c r="I38" s="19"/>
      <c r="J38" s="19"/>
      <c r="K38" s="18"/>
      <c r="L38" s="18"/>
      <c r="M38" s="18"/>
      <c r="N38" s="18"/>
      <c r="O38" s="18"/>
      <c r="P38" s="24">
        <v>52</v>
      </c>
      <c r="Q38" s="305"/>
      <c r="R38" s="306"/>
      <c r="S38" s="18"/>
      <c r="T38" s="18"/>
      <c r="U38" s="18"/>
      <c r="V38" s="18"/>
      <c r="W38" s="18"/>
      <c r="X38" s="18"/>
      <c r="Y38" s="18"/>
      <c r="Z38" s="24"/>
      <c r="AA38" s="33"/>
      <c r="AD38" s="9">
        <v>52112000</v>
      </c>
    </row>
    <row r="39" spans="1:30" ht="14.65" customHeight="1" x14ac:dyDescent="0.15">
      <c r="A39" s="7" t="s">
        <v>48</v>
      </c>
      <c r="D39" s="23"/>
      <c r="E39" s="19"/>
      <c r="F39" s="19"/>
      <c r="G39" s="19"/>
      <c r="H39" s="19" t="s">
        <v>37</v>
      </c>
      <c r="I39" s="19"/>
      <c r="J39" s="19"/>
      <c r="K39" s="18"/>
      <c r="L39" s="18"/>
      <c r="M39" s="18"/>
      <c r="N39" s="18"/>
      <c r="O39" s="18"/>
      <c r="P39" s="24">
        <v>-52</v>
      </c>
      <c r="Q39" s="305"/>
      <c r="R39" s="309"/>
      <c r="S39" s="36"/>
      <c r="T39" s="36"/>
      <c r="U39" s="36"/>
      <c r="V39" s="36"/>
      <c r="W39" s="36"/>
      <c r="X39" s="36"/>
      <c r="Y39" s="36"/>
      <c r="Z39" s="21"/>
      <c r="AA39" s="37"/>
      <c r="AD39" s="9">
        <v>-52111999</v>
      </c>
    </row>
    <row r="40" spans="1:30" ht="14.65" customHeight="1" x14ac:dyDescent="0.15">
      <c r="A40" s="7" t="s">
        <v>49</v>
      </c>
      <c r="D40" s="23"/>
      <c r="E40" s="19"/>
      <c r="F40" s="19"/>
      <c r="G40" s="19"/>
      <c r="H40" s="19" t="s">
        <v>39</v>
      </c>
      <c r="I40" s="19"/>
      <c r="J40" s="19"/>
      <c r="K40" s="18"/>
      <c r="L40" s="18"/>
      <c r="M40" s="18"/>
      <c r="N40" s="18"/>
      <c r="O40" s="18"/>
      <c r="P40" s="24">
        <v>2808</v>
      </c>
      <c r="Q40" s="305"/>
      <c r="R40" s="309"/>
      <c r="S40" s="36"/>
      <c r="T40" s="36"/>
      <c r="U40" s="36"/>
      <c r="V40" s="36"/>
      <c r="W40" s="36"/>
      <c r="X40" s="36"/>
      <c r="Y40" s="36"/>
      <c r="Z40" s="21"/>
      <c r="AA40" s="37"/>
      <c r="AD40" s="9">
        <v>2808075972</v>
      </c>
    </row>
    <row r="41" spans="1:30" ht="14.65" customHeight="1" x14ac:dyDescent="0.15">
      <c r="A41" s="7" t="s">
        <v>50</v>
      </c>
      <c r="D41" s="23"/>
      <c r="E41" s="19"/>
      <c r="F41" s="19"/>
      <c r="G41" s="19" t="s">
        <v>51</v>
      </c>
      <c r="H41" s="26"/>
      <c r="I41" s="26"/>
      <c r="J41" s="26"/>
      <c r="K41" s="27"/>
      <c r="L41" s="27"/>
      <c r="M41" s="27"/>
      <c r="N41" s="27"/>
      <c r="O41" s="27"/>
      <c r="P41" s="24">
        <v>10642</v>
      </c>
      <c r="Q41" s="305"/>
      <c r="R41" s="309"/>
      <c r="S41" s="36"/>
      <c r="T41" s="36"/>
      <c r="U41" s="36"/>
      <c r="V41" s="36"/>
      <c r="W41" s="36"/>
      <c r="X41" s="36"/>
      <c r="Y41" s="36"/>
      <c r="Z41" s="21"/>
      <c r="AA41" s="37"/>
      <c r="AD41" s="9">
        <v>10641854537</v>
      </c>
    </row>
    <row r="42" spans="1:30" ht="14.65" customHeight="1" x14ac:dyDescent="0.15">
      <c r="A42" s="7" t="s">
        <v>52</v>
      </c>
      <c r="D42" s="23"/>
      <c r="E42" s="19"/>
      <c r="F42" s="19"/>
      <c r="G42" s="19" t="s">
        <v>53</v>
      </c>
      <c r="H42" s="26"/>
      <c r="I42" s="26"/>
      <c r="J42" s="26"/>
      <c r="K42" s="27"/>
      <c r="L42" s="27"/>
      <c r="M42" s="27"/>
      <c r="N42" s="27"/>
      <c r="O42" s="27"/>
      <c r="P42" s="24">
        <v>-7330</v>
      </c>
      <c r="Q42" s="305"/>
      <c r="R42" s="309"/>
      <c r="S42" s="36"/>
      <c r="T42" s="36"/>
      <c r="U42" s="36"/>
      <c r="V42" s="36"/>
      <c r="W42" s="36"/>
      <c r="X42" s="36"/>
      <c r="Y42" s="36"/>
      <c r="Z42" s="21"/>
      <c r="AA42" s="37"/>
      <c r="AD42" s="9">
        <v>-7329835010</v>
      </c>
    </row>
    <row r="43" spans="1:30" ht="14.65" customHeight="1" x14ac:dyDescent="0.15">
      <c r="A43" s="7" t="s">
        <v>54</v>
      </c>
      <c r="D43" s="23"/>
      <c r="E43" s="19"/>
      <c r="F43" s="19" t="s">
        <v>55</v>
      </c>
      <c r="G43" s="19"/>
      <c r="H43" s="26"/>
      <c r="I43" s="26"/>
      <c r="J43" s="26"/>
      <c r="K43" s="27"/>
      <c r="L43" s="27"/>
      <c r="M43" s="27"/>
      <c r="N43" s="27"/>
      <c r="O43" s="27"/>
      <c r="P43" s="24">
        <v>78</v>
      </c>
      <c r="Q43" s="305"/>
      <c r="R43" s="309"/>
      <c r="S43" s="36"/>
      <c r="T43" s="36"/>
      <c r="U43" s="36"/>
      <c r="V43" s="36"/>
      <c r="W43" s="36"/>
      <c r="X43" s="36"/>
      <c r="Y43" s="36"/>
      <c r="Z43" s="21"/>
      <c r="AA43" s="37"/>
      <c r="AD43" s="9">
        <f>IF(COUNTIF(AD44:AD45,"-")=COUNTA(AD44:AD45),"-",SUM(AD44:AD45))</f>
        <v>77822030</v>
      </c>
    </row>
    <row r="44" spans="1:30" ht="14.65" customHeight="1" x14ac:dyDescent="0.15">
      <c r="A44" s="7" t="s">
        <v>56</v>
      </c>
      <c r="D44" s="23"/>
      <c r="E44" s="19"/>
      <c r="F44" s="19"/>
      <c r="G44" s="19" t="s">
        <v>57</v>
      </c>
      <c r="H44" s="19"/>
      <c r="I44" s="19"/>
      <c r="J44" s="19"/>
      <c r="K44" s="18"/>
      <c r="L44" s="18"/>
      <c r="M44" s="18"/>
      <c r="N44" s="18"/>
      <c r="O44" s="18"/>
      <c r="P44" s="24">
        <v>78</v>
      </c>
      <c r="Q44" s="305"/>
      <c r="R44" s="309"/>
      <c r="S44" s="36"/>
      <c r="T44" s="36"/>
      <c r="U44" s="36"/>
      <c r="V44" s="36"/>
      <c r="W44" s="36"/>
      <c r="X44" s="36"/>
      <c r="Y44" s="36"/>
      <c r="Z44" s="21"/>
      <c r="AA44" s="37"/>
      <c r="AD44" s="9">
        <v>77822030</v>
      </c>
    </row>
    <row r="45" spans="1:30" ht="14.65" customHeight="1" x14ac:dyDescent="0.15">
      <c r="A45" s="7" t="s">
        <v>58</v>
      </c>
      <c r="D45" s="23"/>
      <c r="E45" s="19"/>
      <c r="F45" s="19"/>
      <c r="G45" s="19" t="s">
        <v>35</v>
      </c>
      <c r="H45" s="19"/>
      <c r="I45" s="19"/>
      <c r="J45" s="19"/>
      <c r="K45" s="18"/>
      <c r="L45" s="18"/>
      <c r="M45" s="18"/>
      <c r="N45" s="18"/>
      <c r="O45" s="18"/>
      <c r="P45" s="24">
        <v>0</v>
      </c>
      <c r="Q45" s="305"/>
      <c r="R45" s="309"/>
      <c r="S45" s="36"/>
      <c r="T45" s="36"/>
      <c r="U45" s="36"/>
      <c r="V45" s="36"/>
      <c r="W45" s="36"/>
      <c r="X45" s="36"/>
      <c r="Y45" s="36"/>
      <c r="Z45" s="21"/>
      <c r="AA45" s="37"/>
      <c r="AD45" s="9">
        <v>0</v>
      </c>
    </row>
    <row r="46" spans="1:30" ht="14.65" customHeight="1" x14ac:dyDescent="0.15">
      <c r="A46" s="7" t="s">
        <v>59</v>
      </c>
      <c r="D46" s="23"/>
      <c r="E46" s="19"/>
      <c r="F46" s="19" t="s">
        <v>60</v>
      </c>
      <c r="G46" s="19"/>
      <c r="H46" s="19"/>
      <c r="I46" s="19"/>
      <c r="J46" s="19"/>
      <c r="K46" s="19"/>
      <c r="L46" s="18"/>
      <c r="M46" s="18"/>
      <c r="N46" s="18"/>
      <c r="O46" s="18"/>
      <c r="P46" s="24">
        <v>25819</v>
      </c>
      <c r="Q46" s="305"/>
      <c r="R46" s="309"/>
      <c r="S46" s="36"/>
      <c r="T46" s="36"/>
      <c r="U46" s="36"/>
      <c r="V46" s="36"/>
      <c r="W46" s="36"/>
      <c r="X46" s="36"/>
      <c r="Y46" s="36"/>
      <c r="Z46" s="21"/>
      <c r="AA46" s="37"/>
      <c r="AD46" s="9">
        <f>IF(COUNTIF(AD47:AD58,"-")=COUNTA(AD47:AD58),"-",SUM(AD47,AD51:AD54,AD57:AD58))</f>
        <v>25818892211</v>
      </c>
    </row>
    <row r="47" spans="1:30" ht="14.65" customHeight="1" x14ac:dyDescent="0.15">
      <c r="A47" s="7" t="s">
        <v>61</v>
      </c>
      <c r="D47" s="23"/>
      <c r="E47" s="19"/>
      <c r="F47" s="19"/>
      <c r="G47" s="19" t="s">
        <v>62</v>
      </c>
      <c r="H47" s="19"/>
      <c r="I47" s="19"/>
      <c r="J47" s="19"/>
      <c r="K47" s="19"/>
      <c r="L47" s="18"/>
      <c r="M47" s="18"/>
      <c r="N47" s="18"/>
      <c r="O47" s="18"/>
      <c r="P47" s="24">
        <v>5075</v>
      </c>
      <c r="Q47" s="305"/>
      <c r="R47" s="309"/>
      <c r="S47" s="36"/>
      <c r="T47" s="36"/>
      <c r="U47" s="36"/>
      <c r="V47" s="36"/>
      <c r="W47" s="36"/>
      <c r="X47" s="36"/>
      <c r="Y47" s="36"/>
      <c r="Z47" s="21"/>
      <c r="AA47" s="37"/>
      <c r="AD47" s="9">
        <f>IF(COUNTIF(AD48:AD50,"-")=COUNTA(AD48:AD50),"-",SUM(AD48:AD50))</f>
        <v>5074882200</v>
      </c>
    </row>
    <row r="48" spans="1:30" ht="14.65" customHeight="1" x14ac:dyDescent="0.15">
      <c r="A48" s="7" t="s">
        <v>63</v>
      </c>
      <c r="D48" s="23"/>
      <c r="E48" s="19"/>
      <c r="F48" s="19"/>
      <c r="G48" s="19"/>
      <c r="H48" s="19" t="s">
        <v>64</v>
      </c>
      <c r="I48" s="19"/>
      <c r="J48" s="19"/>
      <c r="K48" s="19"/>
      <c r="L48" s="18"/>
      <c r="M48" s="18"/>
      <c r="N48" s="18"/>
      <c r="O48" s="18"/>
      <c r="P48" s="24">
        <v>186</v>
      </c>
      <c r="Q48" s="305"/>
      <c r="R48" s="309"/>
      <c r="S48" s="36"/>
      <c r="T48" s="36"/>
      <c r="U48" s="36"/>
      <c r="V48" s="36"/>
      <c r="W48" s="36"/>
      <c r="X48" s="36"/>
      <c r="Y48" s="36"/>
      <c r="Z48" s="21"/>
      <c r="AA48" s="37"/>
      <c r="AD48" s="9">
        <v>185525600</v>
      </c>
    </row>
    <row r="49" spans="1:30" ht="14.65" customHeight="1" x14ac:dyDescent="0.15">
      <c r="A49" s="7" t="s">
        <v>65</v>
      </c>
      <c r="D49" s="23"/>
      <c r="E49" s="19"/>
      <c r="F49" s="19"/>
      <c r="G49" s="19"/>
      <c r="H49" s="19" t="s">
        <v>66</v>
      </c>
      <c r="I49" s="19"/>
      <c r="J49" s="19"/>
      <c r="K49" s="19"/>
      <c r="L49" s="18"/>
      <c r="M49" s="18"/>
      <c r="N49" s="18"/>
      <c r="O49" s="18"/>
      <c r="P49" s="24">
        <v>4889</v>
      </c>
      <c r="Q49" s="305"/>
      <c r="R49" s="309"/>
      <c r="S49" s="36"/>
      <c r="T49" s="36"/>
      <c r="U49" s="36"/>
      <c r="V49" s="36"/>
      <c r="W49" s="36"/>
      <c r="X49" s="36"/>
      <c r="Y49" s="36"/>
      <c r="Z49" s="21"/>
      <c r="AA49" s="37"/>
      <c r="AD49" s="9">
        <v>4889356600</v>
      </c>
    </row>
    <row r="50" spans="1:30" ht="14.65" customHeight="1" x14ac:dyDescent="0.15">
      <c r="A50" s="7" t="s">
        <v>67</v>
      </c>
      <c r="D50" s="23"/>
      <c r="E50" s="19"/>
      <c r="F50" s="19"/>
      <c r="G50" s="19"/>
      <c r="H50" s="19" t="s">
        <v>35</v>
      </c>
      <c r="I50" s="19"/>
      <c r="J50" s="19"/>
      <c r="K50" s="19"/>
      <c r="L50" s="18"/>
      <c r="M50" s="18"/>
      <c r="N50" s="18"/>
      <c r="O50" s="18"/>
      <c r="P50" s="24">
        <v>0</v>
      </c>
      <c r="Q50" s="305"/>
      <c r="R50" s="309"/>
      <c r="S50" s="36"/>
      <c r="T50" s="36"/>
      <c r="U50" s="36"/>
      <c r="V50" s="36"/>
      <c r="W50" s="36"/>
      <c r="X50" s="36"/>
      <c r="Y50" s="36"/>
      <c r="Z50" s="21"/>
      <c r="AA50" s="37"/>
      <c r="AD50" s="9">
        <v>0</v>
      </c>
    </row>
    <row r="51" spans="1:30" ht="14.65" customHeight="1" x14ac:dyDescent="0.15">
      <c r="A51" s="7" t="s">
        <v>68</v>
      </c>
      <c r="D51" s="23"/>
      <c r="E51" s="19"/>
      <c r="F51" s="19"/>
      <c r="G51" s="19" t="s">
        <v>69</v>
      </c>
      <c r="H51" s="19"/>
      <c r="I51" s="19"/>
      <c r="J51" s="19"/>
      <c r="K51" s="19"/>
      <c r="L51" s="18"/>
      <c r="M51" s="18"/>
      <c r="N51" s="18"/>
      <c r="O51" s="18"/>
      <c r="P51" s="24">
        <v>0</v>
      </c>
      <c r="Q51" s="305"/>
      <c r="R51" s="309"/>
      <c r="S51" s="36"/>
      <c r="T51" s="36"/>
      <c r="U51" s="36"/>
      <c r="V51" s="36"/>
      <c r="W51" s="36"/>
      <c r="X51" s="36"/>
      <c r="Y51" s="36"/>
      <c r="Z51" s="21"/>
      <c r="AA51" s="37"/>
      <c r="AD51" s="9">
        <v>0</v>
      </c>
    </row>
    <row r="52" spans="1:30" ht="14.65" customHeight="1" x14ac:dyDescent="0.15">
      <c r="A52" s="7" t="s">
        <v>70</v>
      </c>
      <c r="D52" s="23"/>
      <c r="E52" s="19"/>
      <c r="F52" s="19"/>
      <c r="G52" s="19" t="s">
        <v>71</v>
      </c>
      <c r="H52" s="19"/>
      <c r="I52" s="19"/>
      <c r="J52" s="19"/>
      <c r="K52" s="18"/>
      <c r="L52" s="18"/>
      <c r="M52" s="18"/>
      <c r="N52" s="18"/>
      <c r="O52" s="18"/>
      <c r="P52" s="24">
        <v>651</v>
      </c>
      <c r="Q52" s="305"/>
      <c r="R52" s="309"/>
      <c r="S52" s="36"/>
      <c r="T52" s="36"/>
      <c r="U52" s="36"/>
      <c r="V52" s="36"/>
      <c r="W52" s="36"/>
      <c r="X52" s="36"/>
      <c r="Y52" s="36"/>
      <c r="Z52" s="21"/>
      <c r="AA52" s="37"/>
      <c r="AD52" s="9">
        <v>650855959</v>
      </c>
    </row>
    <row r="53" spans="1:30" ht="14.65" customHeight="1" x14ac:dyDescent="0.15">
      <c r="A53" s="7" t="s">
        <v>72</v>
      </c>
      <c r="D53" s="23"/>
      <c r="E53" s="19"/>
      <c r="F53" s="19"/>
      <c r="G53" s="19" t="s">
        <v>73</v>
      </c>
      <c r="H53" s="19"/>
      <c r="I53" s="19"/>
      <c r="J53" s="19"/>
      <c r="K53" s="18"/>
      <c r="L53" s="18"/>
      <c r="M53" s="18"/>
      <c r="N53" s="18"/>
      <c r="O53" s="18"/>
      <c r="P53" s="24">
        <v>696</v>
      </c>
      <c r="Q53" s="305"/>
      <c r="R53" s="309"/>
      <c r="S53" s="36"/>
      <c r="T53" s="36"/>
      <c r="U53" s="36"/>
      <c r="V53" s="36"/>
      <c r="W53" s="36"/>
      <c r="X53" s="36"/>
      <c r="Y53" s="36"/>
      <c r="Z53" s="21"/>
      <c r="AA53" s="37"/>
      <c r="AD53" s="9">
        <v>695776351</v>
      </c>
    </row>
    <row r="54" spans="1:30" ht="14.65" customHeight="1" x14ac:dyDescent="0.15">
      <c r="A54" s="7" t="s">
        <v>74</v>
      </c>
      <c r="D54" s="23"/>
      <c r="E54" s="19"/>
      <c r="F54" s="19"/>
      <c r="G54" s="19" t="s">
        <v>75</v>
      </c>
      <c r="H54" s="19"/>
      <c r="I54" s="19"/>
      <c r="J54" s="19"/>
      <c r="K54" s="18"/>
      <c r="L54" s="18"/>
      <c r="M54" s="18"/>
      <c r="N54" s="18"/>
      <c r="O54" s="18"/>
      <c r="P54" s="24">
        <v>19497</v>
      </c>
      <c r="Q54" s="305"/>
      <c r="R54" s="309"/>
      <c r="S54" s="36"/>
      <c r="T54" s="36"/>
      <c r="U54" s="36"/>
      <c r="V54" s="36"/>
      <c r="W54" s="36"/>
      <c r="X54" s="36"/>
      <c r="Y54" s="36"/>
      <c r="Z54" s="21"/>
      <c r="AA54" s="37"/>
      <c r="AD54" s="9">
        <f>IF(COUNTIF(AD55:AD56,"-")=COUNTA(AD55:AD56),"-",SUM(AD55:AD56))</f>
        <v>19496902312</v>
      </c>
    </row>
    <row r="55" spans="1:30" ht="14.65" customHeight="1" x14ac:dyDescent="0.15">
      <c r="A55" s="7" t="s">
        <v>76</v>
      </c>
      <c r="D55" s="23"/>
      <c r="E55" s="19"/>
      <c r="F55" s="19"/>
      <c r="G55" s="19"/>
      <c r="H55" s="19" t="s">
        <v>78</v>
      </c>
      <c r="I55" s="19"/>
      <c r="J55" s="19"/>
      <c r="K55" s="18"/>
      <c r="L55" s="18"/>
      <c r="M55" s="18"/>
      <c r="N55" s="18"/>
      <c r="O55" s="18"/>
      <c r="P55" s="24">
        <v>7011</v>
      </c>
      <c r="Q55" s="305"/>
      <c r="R55" s="309"/>
      <c r="S55" s="36"/>
      <c r="T55" s="36"/>
      <c r="U55" s="36"/>
      <c r="V55" s="36"/>
      <c r="W55" s="36"/>
      <c r="X55" s="36"/>
      <c r="Y55" s="36"/>
      <c r="Z55" s="21"/>
      <c r="AA55" s="37"/>
      <c r="AD55" s="9">
        <v>7011067491</v>
      </c>
    </row>
    <row r="56" spans="1:30" ht="14.65" customHeight="1" x14ac:dyDescent="0.15">
      <c r="A56" s="7" t="s">
        <v>79</v>
      </c>
      <c r="D56" s="23"/>
      <c r="E56" s="18"/>
      <c r="F56" s="19"/>
      <c r="G56" s="19"/>
      <c r="H56" s="19" t="s">
        <v>35</v>
      </c>
      <c r="I56" s="19"/>
      <c r="J56" s="19"/>
      <c r="K56" s="18"/>
      <c r="L56" s="18"/>
      <c r="M56" s="18"/>
      <c r="N56" s="18"/>
      <c r="O56" s="18"/>
      <c r="P56" s="24">
        <v>12486</v>
      </c>
      <c r="Q56" s="305"/>
      <c r="R56" s="309"/>
      <c r="S56" s="36"/>
      <c r="T56" s="36"/>
      <c r="U56" s="36"/>
      <c r="V56" s="36"/>
      <c r="W56" s="36"/>
      <c r="X56" s="36"/>
      <c r="Y56" s="36"/>
      <c r="Z56" s="21"/>
      <c r="AA56" s="37"/>
      <c r="AD56" s="9">
        <v>12485834821</v>
      </c>
    </row>
    <row r="57" spans="1:30" ht="14.65" customHeight="1" x14ac:dyDescent="0.15">
      <c r="A57" s="7" t="s">
        <v>80</v>
      </c>
      <c r="D57" s="23"/>
      <c r="E57" s="18"/>
      <c r="F57" s="19"/>
      <c r="G57" s="19" t="s">
        <v>35</v>
      </c>
      <c r="H57" s="19"/>
      <c r="I57" s="19"/>
      <c r="J57" s="19"/>
      <c r="K57" s="18"/>
      <c r="L57" s="18"/>
      <c r="M57" s="18"/>
      <c r="N57" s="18"/>
      <c r="O57" s="18"/>
      <c r="P57" s="24">
        <v>0</v>
      </c>
      <c r="Q57" s="305"/>
      <c r="R57" s="309"/>
      <c r="S57" s="36"/>
      <c r="T57" s="36"/>
      <c r="U57" s="36"/>
      <c r="V57" s="36"/>
      <c r="W57" s="36"/>
      <c r="X57" s="36"/>
      <c r="Y57" s="36"/>
      <c r="Z57" s="21"/>
      <c r="AA57" s="37"/>
      <c r="AD57" s="9">
        <v>0</v>
      </c>
    </row>
    <row r="58" spans="1:30" ht="14.65" customHeight="1" x14ac:dyDescent="0.15">
      <c r="A58" s="7" t="s">
        <v>81</v>
      </c>
      <c r="D58" s="23"/>
      <c r="E58" s="18"/>
      <c r="F58" s="19"/>
      <c r="G58" s="19" t="s">
        <v>82</v>
      </c>
      <c r="H58" s="19"/>
      <c r="I58" s="19"/>
      <c r="J58" s="19"/>
      <c r="K58" s="18"/>
      <c r="L58" s="18"/>
      <c r="M58" s="18"/>
      <c r="N58" s="18"/>
      <c r="O58" s="18"/>
      <c r="P58" s="24">
        <v>-100</v>
      </c>
      <c r="Q58" s="305"/>
      <c r="R58" s="309"/>
      <c r="S58" s="36"/>
      <c r="T58" s="36"/>
      <c r="U58" s="36"/>
      <c r="V58" s="36"/>
      <c r="W58" s="36"/>
      <c r="X58" s="36"/>
      <c r="Y58" s="36"/>
      <c r="Z58" s="21"/>
      <c r="AA58" s="37"/>
      <c r="AD58" s="9">
        <v>-99524611</v>
      </c>
    </row>
    <row r="59" spans="1:30" ht="14.65" customHeight="1" x14ac:dyDescent="0.15">
      <c r="A59" s="7" t="s">
        <v>83</v>
      </c>
      <c r="D59" s="23"/>
      <c r="E59" s="18" t="s">
        <v>84</v>
      </c>
      <c r="F59" s="19"/>
      <c r="G59" s="20"/>
      <c r="H59" s="20"/>
      <c r="I59" s="20"/>
      <c r="J59" s="18"/>
      <c r="K59" s="18"/>
      <c r="L59" s="18"/>
      <c r="M59" s="18"/>
      <c r="N59" s="18"/>
      <c r="O59" s="18"/>
      <c r="P59" s="24">
        <v>19616</v>
      </c>
      <c r="Q59" s="305"/>
      <c r="R59" s="309"/>
      <c r="S59" s="36"/>
      <c r="T59" s="36"/>
      <c r="U59" s="36"/>
      <c r="V59" s="36"/>
      <c r="W59" s="36"/>
      <c r="X59" s="36"/>
      <c r="Y59" s="36"/>
      <c r="Z59" s="21"/>
      <c r="AA59" s="37"/>
      <c r="AD59" s="9">
        <f>IF(COUNTIF(AD60:AD68,"-")=COUNTA(AD60:AD68),"-",SUM(AD60:AD63,AD66:AD68))</f>
        <v>19615891731</v>
      </c>
    </row>
    <row r="60" spans="1:30" ht="14.65" customHeight="1" x14ac:dyDescent="0.15">
      <c r="A60" s="7" t="s">
        <v>85</v>
      </c>
      <c r="D60" s="23"/>
      <c r="E60" s="18"/>
      <c r="F60" s="19" t="s">
        <v>86</v>
      </c>
      <c r="G60" s="20"/>
      <c r="H60" s="20"/>
      <c r="I60" s="20"/>
      <c r="J60" s="18"/>
      <c r="K60" s="18"/>
      <c r="L60" s="18"/>
      <c r="M60" s="18"/>
      <c r="N60" s="18"/>
      <c r="O60" s="18"/>
      <c r="P60" s="24">
        <v>5268</v>
      </c>
      <c r="Q60" s="305"/>
      <c r="R60" s="309"/>
      <c r="S60" s="36"/>
      <c r="T60" s="36"/>
      <c r="U60" s="36"/>
      <c r="V60" s="36"/>
      <c r="W60" s="36"/>
      <c r="X60" s="36"/>
      <c r="Y60" s="36"/>
      <c r="Z60" s="21"/>
      <c r="AA60" s="37"/>
      <c r="AD60" s="9">
        <v>5268339868</v>
      </c>
    </row>
    <row r="61" spans="1:30" ht="14.65" customHeight="1" x14ac:dyDescent="0.15">
      <c r="A61" s="7" t="s">
        <v>87</v>
      </c>
      <c r="D61" s="23"/>
      <c r="E61" s="18"/>
      <c r="F61" s="19" t="s">
        <v>88</v>
      </c>
      <c r="G61" s="19"/>
      <c r="H61" s="26"/>
      <c r="I61" s="19"/>
      <c r="J61" s="19"/>
      <c r="K61" s="18"/>
      <c r="L61" s="18"/>
      <c r="M61" s="18"/>
      <c r="N61" s="18"/>
      <c r="O61" s="18"/>
      <c r="P61" s="24">
        <v>248</v>
      </c>
      <c r="Q61" s="305"/>
      <c r="R61" s="309"/>
      <c r="S61" s="36"/>
      <c r="T61" s="36"/>
      <c r="U61" s="36"/>
      <c r="V61" s="36"/>
      <c r="W61" s="36"/>
      <c r="X61" s="36"/>
      <c r="Y61" s="36"/>
      <c r="Z61" s="21"/>
      <c r="AA61" s="37"/>
      <c r="AD61" s="9">
        <v>247695653</v>
      </c>
    </row>
    <row r="62" spans="1:30" ht="14.65" customHeight="1" x14ac:dyDescent="0.15">
      <c r="A62" s="7">
        <v>1500000</v>
      </c>
      <c r="D62" s="23"/>
      <c r="E62" s="18"/>
      <c r="F62" s="19" t="s">
        <v>89</v>
      </c>
      <c r="G62" s="19"/>
      <c r="H62" s="19"/>
      <c r="I62" s="19"/>
      <c r="J62" s="19"/>
      <c r="K62" s="18"/>
      <c r="L62" s="18"/>
      <c r="M62" s="18"/>
      <c r="N62" s="18"/>
      <c r="O62" s="18"/>
      <c r="P62" s="24">
        <v>82</v>
      </c>
      <c r="Q62" s="305"/>
      <c r="R62" s="309"/>
      <c r="S62" s="36"/>
      <c r="T62" s="36"/>
      <c r="U62" s="36"/>
      <c r="V62" s="36"/>
      <c r="W62" s="36"/>
      <c r="X62" s="36"/>
      <c r="Y62" s="36"/>
      <c r="Z62" s="21"/>
      <c r="AA62" s="37"/>
      <c r="AD62" s="9">
        <v>81975563</v>
      </c>
    </row>
    <row r="63" spans="1:30" ht="14.65" customHeight="1" x14ac:dyDescent="0.15">
      <c r="A63" s="7" t="s">
        <v>90</v>
      </c>
      <c r="D63" s="23"/>
      <c r="E63" s="19"/>
      <c r="F63" s="19" t="s">
        <v>75</v>
      </c>
      <c r="G63" s="19"/>
      <c r="H63" s="26"/>
      <c r="I63" s="19"/>
      <c r="J63" s="19"/>
      <c r="K63" s="18"/>
      <c r="L63" s="18"/>
      <c r="M63" s="18"/>
      <c r="N63" s="18"/>
      <c r="O63" s="18"/>
      <c r="P63" s="24">
        <v>13810</v>
      </c>
      <c r="Q63" s="305"/>
      <c r="R63" s="309"/>
      <c r="S63" s="36"/>
      <c r="T63" s="36"/>
      <c r="U63" s="36"/>
      <c r="V63" s="36"/>
      <c r="W63" s="36"/>
      <c r="X63" s="36"/>
      <c r="Y63" s="36"/>
      <c r="Z63" s="21"/>
      <c r="AA63" s="37"/>
      <c r="AD63" s="9">
        <f>IF(COUNTIF(AD64:AD65,"-")=COUNTA(AD64:AD65),"-",SUM(AD64:AD65))</f>
        <v>13809728758</v>
      </c>
    </row>
    <row r="64" spans="1:30" ht="14.65" customHeight="1" x14ac:dyDescent="0.15">
      <c r="A64" s="7" t="s">
        <v>91</v>
      </c>
      <c r="D64" s="23"/>
      <c r="E64" s="19"/>
      <c r="F64" s="19"/>
      <c r="G64" s="19" t="s">
        <v>92</v>
      </c>
      <c r="H64" s="19"/>
      <c r="I64" s="19"/>
      <c r="J64" s="19"/>
      <c r="K64" s="18"/>
      <c r="L64" s="18"/>
      <c r="M64" s="18"/>
      <c r="N64" s="18"/>
      <c r="O64" s="18"/>
      <c r="P64" s="24">
        <v>13810</v>
      </c>
      <c r="Q64" s="305"/>
      <c r="R64" s="309"/>
      <c r="S64" s="36"/>
      <c r="T64" s="36"/>
      <c r="U64" s="36"/>
      <c r="V64" s="36"/>
      <c r="W64" s="36"/>
      <c r="X64" s="36"/>
      <c r="Y64" s="36"/>
      <c r="Z64" s="21"/>
      <c r="AA64" s="37"/>
      <c r="AD64" s="9">
        <v>13809728758</v>
      </c>
    </row>
    <row r="65" spans="1:31" ht="14.65" customHeight="1" x14ac:dyDescent="0.15">
      <c r="A65" s="7" t="s">
        <v>93</v>
      </c>
      <c r="D65" s="23"/>
      <c r="E65" s="19"/>
      <c r="F65" s="19"/>
      <c r="G65" s="19" t="s">
        <v>78</v>
      </c>
      <c r="H65" s="19"/>
      <c r="I65" s="19"/>
      <c r="J65" s="19"/>
      <c r="K65" s="18"/>
      <c r="L65" s="18"/>
      <c r="M65" s="18"/>
      <c r="N65" s="18"/>
      <c r="O65" s="18"/>
      <c r="P65" s="24">
        <v>0</v>
      </c>
      <c r="Q65" s="305"/>
      <c r="R65" s="309"/>
      <c r="S65" s="36"/>
      <c r="T65" s="36"/>
      <c r="U65" s="36"/>
      <c r="V65" s="36"/>
      <c r="W65" s="36"/>
      <c r="X65" s="36"/>
      <c r="Y65" s="36"/>
      <c r="Z65" s="21"/>
      <c r="AA65" s="37"/>
      <c r="AD65" s="9">
        <v>0</v>
      </c>
    </row>
    <row r="66" spans="1:31" ht="14.65" customHeight="1" x14ac:dyDescent="0.15">
      <c r="A66" s="7" t="s">
        <v>94</v>
      </c>
      <c r="D66" s="23"/>
      <c r="E66" s="19"/>
      <c r="F66" s="19" t="s">
        <v>95</v>
      </c>
      <c r="G66" s="19"/>
      <c r="H66" s="19"/>
      <c r="I66" s="19"/>
      <c r="J66" s="19"/>
      <c r="K66" s="18"/>
      <c r="L66" s="18"/>
      <c r="M66" s="18"/>
      <c r="N66" s="18"/>
      <c r="O66" s="18"/>
      <c r="P66" s="24">
        <v>210</v>
      </c>
      <c r="Q66" s="305"/>
      <c r="R66" s="309"/>
      <c r="S66" s="36"/>
      <c r="T66" s="36"/>
      <c r="U66" s="36"/>
      <c r="V66" s="36"/>
      <c r="W66" s="36"/>
      <c r="X66" s="36"/>
      <c r="Y66" s="36"/>
      <c r="Z66" s="21"/>
      <c r="AA66" s="37"/>
      <c r="AD66" s="9">
        <v>210271534</v>
      </c>
    </row>
    <row r="67" spans="1:31" ht="14.65" customHeight="1" x14ac:dyDescent="0.15">
      <c r="A67" s="7" t="s">
        <v>96</v>
      </c>
      <c r="D67" s="23"/>
      <c r="E67" s="19"/>
      <c r="F67" s="19" t="s">
        <v>35</v>
      </c>
      <c r="G67" s="19"/>
      <c r="H67" s="26"/>
      <c r="I67" s="19"/>
      <c r="J67" s="19"/>
      <c r="K67" s="18"/>
      <c r="L67" s="18"/>
      <c r="M67" s="18"/>
      <c r="N67" s="18"/>
      <c r="O67" s="18"/>
      <c r="P67" s="24">
        <v>0</v>
      </c>
      <c r="Q67" s="305"/>
      <c r="R67" s="309"/>
      <c r="S67" s="36"/>
      <c r="T67" s="36"/>
      <c r="U67" s="36"/>
      <c r="V67" s="36"/>
      <c r="W67" s="36"/>
      <c r="X67" s="36"/>
      <c r="Y67" s="36"/>
      <c r="Z67" s="21"/>
      <c r="AA67" s="37"/>
      <c r="AD67" s="9">
        <v>0</v>
      </c>
    </row>
    <row r="68" spans="1:31" ht="14.65" customHeight="1" thickBot="1" x14ac:dyDescent="0.2">
      <c r="A68" s="7" t="s">
        <v>97</v>
      </c>
      <c r="B68" s="7" t="s">
        <v>127</v>
      </c>
      <c r="D68" s="23"/>
      <c r="E68" s="19"/>
      <c r="F68" s="36" t="s">
        <v>82</v>
      </c>
      <c r="G68" s="19"/>
      <c r="H68" s="19"/>
      <c r="I68" s="19"/>
      <c r="J68" s="19"/>
      <c r="K68" s="18"/>
      <c r="L68" s="18"/>
      <c r="M68" s="18"/>
      <c r="N68" s="18"/>
      <c r="O68" s="18"/>
      <c r="P68" s="24">
        <v>-2</v>
      </c>
      <c r="Q68" s="305"/>
      <c r="R68" s="327" t="s">
        <v>128</v>
      </c>
      <c r="S68" s="328"/>
      <c r="T68" s="328"/>
      <c r="U68" s="328"/>
      <c r="V68" s="328"/>
      <c r="W68" s="328"/>
      <c r="X68" s="328"/>
      <c r="Y68" s="329"/>
      <c r="Z68" s="38">
        <v>194351</v>
      </c>
      <c r="AA68" s="39" t="s">
        <v>394</v>
      </c>
      <c r="AD68" s="9">
        <v>-2119645</v>
      </c>
      <c r="AE68" s="9" t="e">
        <f>IF(AND(AE31="-",AE32="-",#REF!="-"),"-",SUM(AE31,AE32,#REF!))</f>
        <v>#REF!</v>
      </c>
    </row>
    <row r="69" spans="1:31" ht="14.65" customHeight="1" thickBot="1" x14ac:dyDescent="0.2">
      <c r="A69" s="7" t="s">
        <v>1</v>
      </c>
      <c r="B69" s="7" t="s">
        <v>98</v>
      </c>
      <c r="D69" s="330" t="s">
        <v>2</v>
      </c>
      <c r="E69" s="331"/>
      <c r="F69" s="331"/>
      <c r="G69" s="331"/>
      <c r="H69" s="331"/>
      <c r="I69" s="331"/>
      <c r="J69" s="331"/>
      <c r="K69" s="331"/>
      <c r="L69" s="331"/>
      <c r="M69" s="331"/>
      <c r="N69" s="331"/>
      <c r="O69" s="332"/>
      <c r="P69" s="40">
        <v>292654</v>
      </c>
      <c r="Q69" s="310"/>
      <c r="R69" s="333" t="s">
        <v>323</v>
      </c>
      <c r="S69" s="334"/>
      <c r="T69" s="334"/>
      <c r="U69" s="334"/>
      <c r="V69" s="334"/>
      <c r="W69" s="334"/>
      <c r="X69" s="334"/>
      <c r="Y69" s="335"/>
      <c r="Z69" s="40">
        <v>292654</v>
      </c>
      <c r="AA69" s="41" t="s">
        <v>394</v>
      </c>
      <c r="AD69" s="9" t="e">
        <f>IF(AND(AD14="-",AD59="-",#REF!="-"),"-",SUM(AD14,AD59,#REF!))</f>
        <v>#REF!</v>
      </c>
      <c r="AE69" s="9" t="e">
        <f>IF(AND(AE29="-",AE68="-"),"-",SUM(AE29,AE68))</f>
        <v>#REF!</v>
      </c>
    </row>
    <row r="70" spans="1:31" ht="14.65" customHeight="1" x14ac:dyDescent="0.15">
      <c r="D70" s="42"/>
      <c r="E70" s="42"/>
      <c r="F70" s="42"/>
      <c r="G70" s="42"/>
      <c r="H70" s="42"/>
      <c r="I70" s="42"/>
      <c r="J70" s="42"/>
      <c r="K70" s="42"/>
      <c r="L70" s="42"/>
      <c r="M70" s="42"/>
      <c r="N70" s="42"/>
      <c r="O70" s="42"/>
      <c r="P70" s="42"/>
      <c r="Q70" s="42"/>
      <c r="Z70" s="18"/>
      <c r="AA70" s="18"/>
    </row>
    <row r="71" spans="1:31" ht="14.65" customHeight="1" x14ac:dyDescent="0.15">
      <c r="D71" s="43"/>
      <c r="E71" s="44" t="s">
        <v>324</v>
      </c>
      <c r="F71" s="43"/>
      <c r="G71" s="16"/>
      <c r="H71" s="16"/>
      <c r="I71" s="16"/>
      <c r="J71" s="16"/>
      <c r="K71" s="16"/>
      <c r="L71" s="16"/>
      <c r="M71" s="16"/>
      <c r="N71" s="16"/>
      <c r="O71" s="16"/>
      <c r="P71" s="16"/>
      <c r="Q71" s="16"/>
      <c r="Z71" s="42"/>
      <c r="AA71" s="4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election activeCell="O29" sqref="O29"/>
    </sheetView>
  </sheetViews>
  <sheetFormatPr defaultRowHeight="13.5" x14ac:dyDescent="0.15"/>
  <cols>
    <col min="1" max="1" width="0" style="47" hidden="1" customWidth="1"/>
    <col min="2" max="2" width="0.625" style="6" customWidth="1"/>
    <col min="3" max="3" width="1.25" style="77" customWidth="1"/>
    <col min="4" max="12" width="2.125" style="77" customWidth="1"/>
    <col min="13" max="13" width="18.375" style="77" customWidth="1"/>
    <col min="14" max="14" width="21.625" style="77" bestFit="1" customWidth="1"/>
    <col min="15" max="15" width="2.5" style="77" customWidth="1"/>
    <col min="16" max="16" width="0.625" style="77" customWidth="1"/>
    <col min="17" max="17" width="9" style="6"/>
    <col min="18" max="18" width="0" style="6" hidden="1" customWidth="1"/>
    <col min="19" max="16384" width="9" style="6"/>
  </cols>
  <sheetData>
    <row r="1" spans="1:18" x14ac:dyDescent="0.15">
      <c r="A1" s="318"/>
      <c r="B1" s="319"/>
      <c r="C1" s="320" t="s">
        <v>338</v>
      </c>
    </row>
    <row r="2" spans="1:18" x14ac:dyDescent="0.15">
      <c r="A2" s="318"/>
      <c r="B2" s="319"/>
      <c r="C2" s="320" t="s">
        <v>339</v>
      </c>
    </row>
    <row r="3" spans="1:18" x14ac:dyDescent="0.15">
      <c r="A3" s="318"/>
      <c r="B3" s="319"/>
      <c r="C3" s="320" t="s">
        <v>340</v>
      </c>
    </row>
    <row r="4" spans="1:18" x14ac:dyDescent="0.15">
      <c r="A4" s="318"/>
      <c r="B4" s="319"/>
      <c r="C4" s="320" t="s">
        <v>341</v>
      </c>
    </row>
    <row r="5" spans="1:18" x14ac:dyDescent="0.15">
      <c r="A5" s="318"/>
      <c r="B5" s="319"/>
      <c r="C5" s="320" t="s">
        <v>342</v>
      </c>
    </row>
    <row r="6" spans="1:18" x14ac:dyDescent="0.15">
      <c r="A6" s="318"/>
      <c r="B6" s="319"/>
      <c r="C6" s="320" t="s">
        <v>343</v>
      </c>
    </row>
    <row r="7" spans="1:18" x14ac:dyDescent="0.15">
      <c r="A7" s="318"/>
      <c r="B7" s="319"/>
      <c r="C7" s="320" t="s">
        <v>344</v>
      </c>
    </row>
    <row r="8" spans="1:18" x14ac:dyDescent="0.15">
      <c r="A8" s="1"/>
      <c r="C8" s="45"/>
      <c r="D8" s="45"/>
      <c r="E8" s="45"/>
      <c r="F8" s="45"/>
      <c r="G8" s="45"/>
      <c r="H8" s="45"/>
      <c r="I8" s="45"/>
      <c r="J8" s="3"/>
      <c r="K8" s="3"/>
      <c r="L8" s="3"/>
      <c r="M8" s="3"/>
      <c r="N8" s="3"/>
      <c r="O8" s="3"/>
      <c r="P8" s="46"/>
    </row>
    <row r="9" spans="1:18" ht="24" x14ac:dyDescent="0.2">
      <c r="C9" s="342" t="s">
        <v>390</v>
      </c>
      <c r="D9" s="342"/>
      <c r="E9" s="342"/>
      <c r="F9" s="342"/>
      <c r="G9" s="342"/>
      <c r="H9" s="342"/>
      <c r="I9" s="342"/>
      <c r="J9" s="342"/>
      <c r="K9" s="342"/>
      <c r="L9" s="342"/>
      <c r="M9" s="342"/>
      <c r="N9" s="342"/>
      <c r="O9" s="342"/>
      <c r="P9" s="48"/>
    </row>
    <row r="10" spans="1:18" ht="17.25" x14ac:dyDescent="0.2">
      <c r="C10" s="343" t="s">
        <v>391</v>
      </c>
      <c r="D10" s="343"/>
      <c r="E10" s="343"/>
      <c r="F10" s="343"/>
      <c r="G10" s="343"/>
      <c r="H10" s="343"/>
      <c r="I10" s="343"/>
      <c r="J10" s="343"/>
      <c r="K10" s="343"/>
      <c r="L10" s="343"/>
      <c r="M10" s="343"/>
      <c r="N10" s="343"/>
      <c r="O10" s="343"/>
      <c r="P10" s="48"/>
    </row>
    <row r="11" spans="1:18" ht="17.25" x14ac:dyDescent="0.2">
      <c r="C11" s="343" t="s">
        <v>392</v>
      </c>
      <c r="D11" s="343"/>
      <c r="E11" s="343"/>
      <c r="F11" s="343"/>
      <c r="G11" s="343"/>
      <c r="H11" s="343"/>
      <c r="I11" s="343"/>
      <c r="J11" s="343"/>
      <c r="K11" s="343"/>
      <c r="L11" s="343"/>
      <c r="M11" s="343"/>
      <c r="N11" s="343"/>
      <c r="O11" s="343"/>
      <c r="P11" s="48"/>
    </row>
    <row r="12" spans="1:18" ht="18" thickBot="1" x14ac:dyDescent="0.25">
      <c r="C12" s="49"/>
      <c r="D12" s="48"/>
      <c r="E12" s="48"/>
      <c r="F12" s="48"/>
      <c r="G12" s="48"/>
      <c r="H12" s="48"/>
      <c r="I12" s="48"/>
      <c r="J12" s="48"/>
      <c r="K12" s="48"/>
      <c r="L12" s="48"/>
      <c r="M12" s="50"/>
      <c r="N12" s="48"/>
      <c r="O12" s="50" t="s">
        <v>389</v>
      </c>
      <c r="P12" s="48"/>
    </row>
    <row r="13" spans="1:18" ht="18" thickBot="1" x14ac:dyDescent="0.25">
      <c r="A13" s="47" t="s">
        <v>315</v>
      </c>
      <c r="C13" s="344" t="s">
        <v>0</v>
      </c>
      <c r="D13" s="345"/>
      <c r="E13" s="345"/>
      <c r="F13" s="345"/>
      <c r="G13" s="345"/>
      <c r="H13" s="345"/>
      <c r="I13" s="345"/>
      <c r="J13" s="345"/>
      <c r="K13" s="345"/>
      <c r="L13" s="345"/>
      <c r="M13" s="345"/>
      <c r="N13" s="346" t="s">
        <v>317</v>
      </c>
      <c r="O13" s="347"/>
      <c r="P13" s="48"/>
    </row>
    <row r="14" spans="1:18" x14ac:dyDescent="0.15">
      <c r="A14" s="47" t="s">
        <v>136</v>
      </c>
      <c r="C14" s="51"/>
      <c r="D14" s="52" t="s">
        <v>137</v>
      </c>
      <c r="E14" s="52"/>
      <c r="F14" s="53"/>
      <c r="G14" s="52"/>
      <c r="H14" s="52"/>
      <c r="I14" s="52"/>
      <c r="J14" s="52"/>
      <c r="K14" s="53"/>
      <c r="L14" s="53"/>
      <c r="M14" s="53"/>
      <c r="N14" s="54">
        <v>61538</v>
      </c>
      <c r="O14" s="55" t="s">
        <v>394</v>
      </c>
      <c r="P14" s="56"/>
      <c r="Q14" s="297"/>
      <c r="R14" s="6">
        <f>IF(AND(R15="-",R30="-"),"-",SUM(R15,R30))</f>
        <v>61537635540</v>
      </c>
    </row>
    <row r="15" spans="1:18" x14ac:dyDescent="0.15">
      <c r="A15" s="47" t="s">
        <v>138</v>
      </c>
      <c r="C15" s="51"/>
      <c r="D15" s="52"/>
      <c r="E15" s="52" t="s">
        <v>139</v>
      </c>
      <c r="F15" s="52"/>
      <c r="G15" s="52"/>
      <c r="H15" s="52"/>
      <c r="I15" s="52"/>
      <c r="J15" s="52"/>
      <c r="K15" s="53"/>
      <c r="L15" s="53"/>
      <c r="M15" s="53"/>
      <c r="N15" s="54">
        <v>34839</v>
      </c>
      <c r="O15" s="57"/>
      <c r="P15" s="56"/>
      <c r="Q15" s="297"/>
      <c r="R15" s="6">
        <f>IF(COUNTIF(R16:R29,"-")=COUNTA(R16:R29),"-",SUM(R16,R21,R26))</f>
        <v>34838631495</v>
      </c>
    </row>
    <row r="16" spans="1:18" x14ac:dyDescent="0.15">
      <c r="A16" s="47" t="s">
        <v>140</v>
      </c>
      <c r="C16" s="51"/>
      <c r="D16" s="52"/>
      <c r="E16" s="52"/>
      <c r="F16" s="52" t="s">
        <v>141</v>
      </c>
      <c r="G16" s="52"/>
      <c r="H16" s="52"/>
      <c r="I16" s="52"/>
      <c r="J16" s="52"/>
      <c r="K16" s="53"/>
      <c r="L16" s="53"/>
      <c r="M16" s="53"/>
      <c r="N16" s="54">
        <v>11655</v>
      </c>
      <c r="O16" s="57"/>
      <c r="P16" s="56"/>
      <c r="Q16" s="297"/>
      <c r="R16" s="6">
        <f>IF(COUNTIF(R17:R20,"-")=COUNTA(R17:R20),"-",SUM(R17:R20))</f>
        <v>11655318674</v>
      </c>
    </row>
    <row r="17" spans="1:18" x14ac:dyDescent="0.15">
      <c r="A17" s="47" t="s">
        <v>142</v>
      </c>
      <c r="C17" s="51"/>
      <c r="D17" s="52"/>
      <c r="E17" s="52"/>
      <c r="F17" s="52"/>
      <c r="G17" s="52" t="s">
        <v>143</v>
      </c>
      <c r="H17" s="52"/>
      <c r="I17" s="52"/>
      <c r="J17" s="52"/>
      <c r="K17" s="53"/>
      <c r="L17" s="53"/>
      <c r="M17" s="53"/>
      <c r="N17" s="54">
        <v>9013</v>
      </c>
      <c r="O17" s="57"/>
      <c r="P17" s="56"/>
      <c r="Q17" s="297"/>
      <c r="R17" s="6">
        <v>9012888236</v>
      </c>
    </row>
    <row r="18" spans="1:18" x14ac:dyDescent="0.15">
      <c r="A18" s="47" t="s">
        <v>144</v>
      </c>
      <c r="C18" s="51"/>
      <c r="D18" s="52"/>
      <c r="E18" s="52"/>
      <c r="F18" s="52"/>
      <c r="G18" s="52" t="s">
        <v>145</v>
      </c>
      <c r="H18" s="52"/>
      <c r="I18" s="52"/>
      <c r="J18" s="52"/>
      <c r="K18" s="53"/>
      <c r="L18" s="53"/>
      <c r="M18" s="53"/>
      <c r="N18" s="54">
        <v>752</v>
      </c>
      <c r="O18" s="57"/>
      <c r="P18" s="56"/>
      <c r="Q18" s="297"/>
      <c r="R18" s="6">
        <v>752278130</v>
      </c>
    </row>
    <row r="19" spans="1:18" x14ac:dyDescent="0.15">
      <c r="A19" s="47" t="s">
        <v>146</v>
      </c>
      <c r="C19" s="51"/>
      <c r="D19" s="52"/>
      <c r="E19" s="52"/>
      <c r="F19" s="52"/>
      <c r="G19" s="52" t="s">
        <v>147</v>
      </c>
      <c r="H19" s="52"/>
      <c r="I19" s="52"/>
      <c r="J19" s="52"/>
      <c r="K19" s="53"/>
      <c r="L19" s="53"/>
      <c r="M19" s="53"/>
      <c r="N19" s="54">
        <v>863</v>
      </c>
      <c r="O19" s="57"/>
      <c r="P19" s="56"/>
      <c r="Q19" s="297"/>
      <c r="R19" s="6">
        <v>862728607</v>
      </c>
    </row>
    <row r="20" spans="1:18" x14ac:dyDescent="0.15">
      <c r="A20" s="47" t="s">
        <v>148</v>
      </c>
      <c r="C20" s="51"/>
      <c r="D20" s="52"/>
      <c r="E20" s="52"/>
      <c r="F20" s="52"/>
      <c r="G20" s="52" t="s">
        <v>35</v>
      </c>
      <c r="H20" s="52"/>
      <c r="I20" s="52"/>
      <c r="J20" s="52"/>
      <c r="K20" s="53"/>
      <c r="L20" s="53"/>
      <c r="M20" s="53"/>
      <c r="N20" s="54">
        <v>1027</v>
      </c>
      <c r="O20" s="57"/>
      <c r="P20" s="56"/>
      <c r="Q20" s="297"/>
      <c r="R20" s="6">
        <v>1027423701</v>
      </c>
    </row>
    <row r="21" spans="1:18" x14ac:dyDescent="0.15">
      <c r="A21" s="47" t="s">
        <v>149</v>
      </c>
      <c r="C21" s="51"/>
      <c r="D21" s="52"/>
      <c r="E21" s="52"/>
      <c r="F21" s="52" t="s">
        <v>150</v>
      </c>
      <c r="G21" s="52"/>
      <c r="H21" s="52"/>
      <c r="I21" s="52"/>
      <c r="J21" s="52"/>
      <c r="K21" s="53"/>
      <c r="L21" s="53"/>
      <c r="M21" s="53"/>
      <c r="N21" s="54">
        <v>22213</v>
      </c>
      <c r="O21" s="57"/>
      <c r="P21" s="56"/>
      <c r="Q21" s="297"/>
      <c r="R21" s="6">
        <f>IF(COUNTIF(R22:R25,"-")=COUNTA(R22:R25),"-",SUM(R22:R25))</f>
        <v>22213349062</v>
      </c>
    </row>
    <row r="22" spans="1:18" x14ac:dyDescent="0.15">
      <c r="A22" s="47" t="s">
        <v>151</v>
      </c>
      <c r="C22" s="51"/>
      <c r="D22" s="52"/>
      <c r="E22" s="52"/>
      <c r="F22" s="52"/>
      <c r="G22" s="52" t="s">
        <v>152</v>
      </c>
      <c r="H22" s="52"/>
      <c r="I22" s="52"/>
      <c r="J22" s="52"/>
      <c r="K22" s="53"/>
      <c r="L22" s="53"/>
      <c r="M22" s="53"/>
      <c r="N22" s="54">
        <v>12837</v>
      </c>
      <c r="O22" s="57"/>
      <c r="P22" s="56"/>
      <c r="Q22" s="297"/>
      <c r="R22" s="6">
        <v>12837440733</v>
      </c>
    </row>
    <row r="23" spans="1:18" x14ac:dyDescent="0.15">
      <c r="A23" s="47" t="s">
        <v>153</v>
      </c>
      <c r="C23" s="51"/>
      <c r="D23" s="52"/>
      <c r="E23" s="52"/>
      <c r="F23" s="52"/>
      <c r="G23" s="52" t="s">
        <v>154</v>
      </c>
      <c r="H23" s="52"/>
      <c r="I23" s="52"/>
      <c r="J23" s="52"/>
      <c r="K23" s="53"/>
      <c r="L23" s="53"/>
      <c r="M23" s="53"/>
      <c r="N23" s="54">
        <v>1263</v>
      </c>
      <c r="O23" s="57"/>
      <c r="P23" s="56"/>
      <c r="Q23" s="297"/>
      <c r="R23" s="6">
        <v>1263081949</v>
      </c>
    </row>
    <row r="24" spans="1:18" x14ac:dyDescent="0.15">
      <c r="A24" s="47" t="s">
        <v>155</v>
      </c>
      <c r="C24" s="51"/>
      <c r="D24" s="52"/>
      <c r="E24" s="52"/>
      <c r="F24" s="52"/>
      <c r="G24" s="52" t="s">
        <v>156</v>
      </c>
      <c r="H24" s="52"/>
      <c r="I24" s="52"/>
      <c r="J24" s="52"/>
      <c r="K24" s="53"/>
      <c r="L24" s="53"/>
      <c r="M24" s="53"/>
      <c r="N24" s="54">
        <v>8089</v>
      </c>
      <c r="O24" s="57"/>
      <c r="P24" s="56"/>
      <c r="Q24" s="297"/>
      <c r="R24" s="6">
        <v>8088828742</v>
      </c>
    </row>
    <row r="25" spans="1:18" x14ac:dyDescent="0.15">
      <c r="A25" s="47" t="s">
        <v>157</v>
      </c>
      <c r="C25" s="51"/>
      <c r="D25" s="52"/>
      <c r="E25" s="52"/>
      <c r="F25" s="52"/>
      <c r="G25" s="52" t="s">
        <v>35</v>
      </c>
      <c r="H25" s="52"/>
      <c r="I25" s="52"/>
      <c r="J25" s="52"/>
      <c r="K25" s="53"/>
      <c r="L25" s="53"/>
      <c r="M25" s="53"/>
      <c r="N25" s="54">
        <v>24</v>
      </c>
      <c r="O25" s="57"/>
      <c r="P25" s="56"/>
      <c r="Q25" s="297"/>
      <c r="R25" s="6">
        <v>23997638</v>
      </c>
    </row>
    <row r="26" spans="1:18" x14ac:dyDescent="0.15">
      <c r="A26" s="47" t="s">
        <v>158</v>
      </c>
      <c r="C26" s="51"/>
      <c r="D26" s="52"/>
      <c r="E26" s="52"/>
      <c r="F26" s="52" t="s">
        <v>159</v>
      </c>
      <c r="G26" s="52"/>
      <c r="H26" s="52"/>
      <c r="I26" s="52"/>
      <c r="J26" s="52"/>
      <c r="K26" s="53"/>
      <c r="L26" s="53"/>
      <c r="M26" s="53"/>
      <c r="N26" s="54">
        <v>970</v>
      </c>
      <c r="O26" s="57" t="s">
        <v>394</v>
      </c>
      <c r="P26" s="56"/>
      <c r="Q26" s="297"/>
      <c r="R26" s="6">
        <f>IF(COUNTIF(R27:R29,"-")=COUNTA(R27:R29),"-",SUM(R27:R29))</f>
        <v>969963759</v>
      </c>
    </row>
    <row r="27" spans="1:18" x14ac:dyDescent="0.15">
      <c r="A27" s="47" t="s">
        <v>160</v>
      </c>
      <c r="C27" s="51"/>
      <c r="D27" s="52"/>
      <c r="E27" s="52"/>
      <c r="F27" s="53"/>
      <c r="G27" s="53" t="s">
        <v>161</v>
      </c>
      <c r="H27" s="53"/>
      <c r="I27" s="52"/>
      <c r="J27" s="52"/>
      <c r="K27" s="53"/>
      <c r="L27" s="53"/>
      <c r="M27" s="53"/>
      <c r="N27" s="54">
        <v>564</v>
      </c>
      <c r="O27" s="57"/>
      <c r="P27" s="56"/>
      <c r="Q27" s="297"/>
      <c r="R27" s="6">
        <v>563546112</v>
      </c>
    </row>
    <row r="28" spans="1:18" x14ac:dyDescent="0.15">
      <c r="A28" s="47" t="s">
        <v>162</v>
      </c>
      <c r="C28" s="51"/>
      <c r="D28" s="52"/>
      <c r="E28" s="52"/>
      <c r="F28" s="53"/>
      <c r="G28" s="52" t="s">
        <v>163</v>
      </c>
      <c r="H28" s="52"/>
      <c r="I28" s="52"/>
      <c r="J28" s="52"/>
      <c r="K28" s="53"/>
      <c r="L28" s="53"/>
      <c r="M28" s="53"/>
      <c r="N28" s="54">
        <v>102</v>
      </c>
      <c r="O28" s="57"/>
      <c r="P28" s="56"/>
      <c r="Q28" s="297"/>
      <c r="R28" s="6">
        <v>101644256</v>
      </c>
    </row>
    <row r="29" spans="1:18" x14ac:dyDescent="0.15">
      <c r="A29" s="47" t="s">
        <v>164</v>
      </c>
      <c r="C29" s="51"/>
      <c r="D29" s="52"/>
      <c r="E29" s="52"/>
      <c r="F29" s="53"/>
      <c r="G29" s="52" t="s">
        <v>35</v>
      </c>
      <c r="H29" s="52"/>
      <c r="I29" s="52"/>
      <c r="J29" s="52"/>
      <c r="K29" s="53"/>
      <c r="L29" s="53"/>
      <c r="M29" s="53"/>
      <c r="N29" s="54">
        <v>305</v>
      </c>
      <c r="O29" s="57"/>
      <c r="P29" s="56"/>
      <c r="Q29" s="297"/>
      <c r="R29" s="6">
        <v>304773391</v>
      </c>
    </row>
    <row r="30" spans="1:18" x14ac:dyDescent="0.15">
      <c r="A30" s="47" t="s">
        <v>165</v>
      </c>
      <c r="C30" s="51"/>
      <c r="D30" s="52"/>
      <c r="E30" s="53" t="s">
        <v>166</v>
      </c>
      <c r="F30" s="53"/>
      <c r="G30" s="52"/>
      <c r="H30" s="52"/>
      <c r="I30" s="52"/>
      <c r="J30" s="52"/>
      <c r="K30" s="53"/>
      <c r="L30" s="53"/>
      <c r="M30" s="53"/>
      <c r="N30" s="54">
        <v>26699</v>
      </c>
      <c r="O30" s="57" t="s">
        <v>394</v>
      </c>
      <c r="P30" s="56"/>
      <c r="Q30" s="297"/>
      <c r="R30" s="6">
        <f>IF(COUNTIF(R31:R34,"-")=COUNTA(R31:R34),"-",SUM(R31:R34))</f>
        <v>26699004045</v>
      </c>
    </row>
    <row r="31" spans="1:18" x14ac:dyDescent="0.15">
      <c r="A31" s="47" t="s">
        <v>167</v>
      </c>
      <c r="C31" s="51"/>
      <c r="D31" s="52"/>
      <c r="E31" s="52"/>
      <c r="F31" s="52" t="s">
        <v>168</v>
      </c>
      <c r="G31" s="52"/>
      <c r="H31" s="52"/>
      <c r="I31" s="52"/>
      <c r="J31" s="52"/>
      <c r="K31" s="53"/>
      <c r="L31" s="53"/>
      <c r="M31" s="53"/>
      <c r="N31" s="54">
        <v>9808</v>
      </c>
      <c r="O31" s="57"/>
      <c r="P31" s="56"/>
      <c r="Q31" s="297"/>
      <c r="R31" s="6">
        <v>9807665885</v>
      </c>
    </row>
    <row r="32" spans="1:18" x14ac:dyDescent="0.15">
      <c r="A32" s="47" t="s">
        <v>169</v>
      </c>
      <c r="C32" s="51"/>
      <c r="D32" s="52"/>
      <c r="E32" s="52"/>
      <c r="F32" s="52" t="s">
        <v>170</v>
      </c>
      <c r="G32" s="52"/>
      <c r="H32" s="52"/>
      <c r="I32" s="52"/>
      <c r="J32" s="52"/>
      <c r="K32" s="53"/>
      <c r="L32" s="53"/>
      <c r="M32" s="53"/>
      <c r="N32" s="54">
        <v>10810</v>
      </c>
      <c r="O32" s="57"/>
      <c r="P32" s="56"/>
      <c r="Q32" s="297"/>
      <c r="R32" s="6">
        <v>10809945996</v>
      </c>
    </row>
    <row r="33" spans="1:18" x14ac:dyDescent="0.15">
      <c r="A33" s="47" t="s">
        <v>171</v>
      </c>
      <c r="C33" s="51"/>
      <c r="D33" s="52"/>
      <c r="E33" s="52"/>
      <c r="F33" s="52" t="s">
        <v>172</v>
      </c>
      <c r="G33" s="52"/>
      <c r="H33" s="52"/>
      <c r="I33" s="52"/>
      <c r="J33" s="52"/>
      <c r="K33" s="53"/>
      <c r="L33" s="53"/>
      <c r="M33" s="53"/>
      <c r="N33" s="54">
        <v>5965</v>
      </c>
      <c r="O33" s="57"/>
      <c r="P33" s="56"/>
      <c r="Q33" s="297"/>
      <c r="R33" s="6">
        <v>5964544821</v>
      </c>
    </row>
    <row r="34" spans="1:18" x14ac:dyDescent="0.15">
      <c r="A34" s="47" t="s">
        <v>173</v>
      </c>
      <c r="C34" s="51"/>
      <c r="D34" s="52"/>
      <c r="E34" s="52"/>
      <c r="F34" s="52" t="s">
        <v>35</v>
      </c>
      <c r="G34" s="52"/>
      <c r="H34" s="52"/>
      <c r="I34" s="52"/>
      <c r="J34" s="52"/>
      <c r="K34" s="53"/>
      <c r="L34" s="53"/>
      <c r="M34" s="53"/>
      <c r="N34" s="54">
        <v>117</v>
      </c>
      <c r="O34" s="57"/>
      <c r="P34" s="56"/>
      <c r="Q34" s="297"/>
      <c r="R34" s="6">
        <v>116847343</v>
      </c>
    </row>
    <row r="35" spans="1:18" x14ac:dyDescent="0.15">
      <c r="A35" s="47" t="s">
        <v>174</v>
      </c>
      <c r="C35" s="51"/>
      <c r="D35" s="52" t="s">
        <v>175</v>
      </c>
      <c r="E35" s="52"/>
      <c r="F35" s="52"/>
      <c r="G35" s="52"/>
      <c r="H35" s="52"/>
      <c r="I35" s="52"/>
      <c r="J35" s="52"/>
      <c r="K35" s="53"/>
      <c r="L35" s="53"/>
      <c r="M35" s="53"/>
      <c r="N35" s="54">
        <v>3011</v>
      </c>
      <c r="O35" s="57"/>
      <c r="P35" s="56"/>
      <c r="Q35" s="297"/>
      <c r="R35" s="6">
        <f>IF(COUNTIF(R36:R37,"-")=COUNTA(R36:R37),"-",SUM(R36:R37))</f>
        <v>3010950398</v>
      </c>
    </row>
    <row r="36" spans="1:18" x14ac:dyDescent="0.15">
      <c r="A36" s="47" t="s">
        <v>176</v>
      </c>
      <c r="C36" s="51"/>
      <c r="D36" s="52"/>
      <c r="E36" s="52" t="s">
        <v>177</v>
      </c>
      <c r="F36" s="52"/>
      <c r="G36" s="52"/>
      <c r="H36" s="52"/>
      <c r="I36" s="52"/>
      <c r="J36" s="52"/>
      <c r="K36" s="58"/>
      <c r="L36" s="58"/>
      <c r="M36" s="58"/>
      <c r="N36" s="54">
        <v>1911</v>
      </c>
      <c r="O36" s="57"/>
      <c r="P36" s="56"/>
      <c r="Q36" s="297"/>
      <c r="R36" s="6">
        <v>1910719802</v>
      </c>
    </row>
    <row r="37" spans="1:18" x14ac:dyDescent="0.15">
      <c r="A37" s="47" t="s">
        <v>178</v>
      </c>
      <c r="C37" s="51"/>
      <c r="D37" s="52"/>
      <c r="E37" s="52" t="s">
        <v>35</v>
      </c>
      <c r="F37" s="52"/>
      <c r="G37" s="53"/>
      <c r="H37" s="52"/>
      <c r="I37" s="52"/>
      <c r="J37" s="52"/>
      <c r="K37" s="58"/>
      <c r="L37" s="58"/>
      <c r="M37" s="58"/>
      <c r="N37" s="54">
        <v>1100</v>
      </c>
      <c r="O37" s="57"/>
      <c r="P37" s="56"/>
      <c r="Q37" s="297"/>
      <c r="R37" s="6">
        <v>1100230596</v>
      </c>
    </row>
    <row r="38" spans="1:18" x14ac:dyDescent="0.15">
      <c r="A38" s="47" t="s">
        <v>134</v>
      </c>
      <c r="C38" s="59" t="s">
        <v>135</v>
      </c>
      <c r="D38" s="60"/>
      <c r="E38" s="60"/>
      <c r="F38" s="60"/>
      <c r="G38" s="60"/>
      <c r="H38" s="60"/>
      <c r="I38" s="60"/>
      <c r="J38" s="60"/>
      <c r="K38" s="61"/>
      <c r="L38" s="61"/>
      <c r="M38" s="61"/>
      <c r="N38" s="62">
        <v>-58527</v>
      </c>
      <c r="O38" s="63"/>
      <c r="P38" s="56"/>
      <c r="Q38" s="297"/>
      <c r="R38" s="6">
        <f>IF(COUNTIF(R14:R35,"-")=COUNTA(R14:R35),"-",SUM(R35)-SUM(R14))</f>
        <v>-58526685142</v>
      </c>
    </row>
    <row r="39" spans="1:18" x14ac:dyDescent="0.15">
      <c r="A39" s="47" t="s">
        <v>181</v>
      </c>
      <c r="C39" s="51"/>
      <c r="D39" s="52" t="s">
        <v>182</v>
      </c>
      <c r="E39" s="52"/>
      <c r="F39" s="53"/>
      <c r="G39" s="52"/>
      <c r="H39" s="52"/>
      <c r="I39" s="52"/>
      <c r="J39" s="52"/>
      <c r="K39" s="53"/>
      <c r="L39" s="53"/>
      <c r="M39" s="53"/>
      <c r="N39" s="54">
        <v>4025</v>
      </c>
      <c r="O39" s="55"/>
      <c r="P39" s="56"/>
      <c r="Q39" s="297"/>
      <c r="R39" s="6">
        <f>IF(COUNTIF(R40:R44,"-")=COUNTA(R40:R44),"-",SUM(R40:R44))</f>
        <v>4024829210</v>
      </c>
    </row>
    <row r="40" spans="1:18" x14ac:dyDescent="0.15">
      <c r="A40" s="47" t="s">
        <v>183</v>
      </c>
      <c r="C40" s="51"/>
      <c r="D40" s="52"/>
      <c r="E40" s="53" t="s">
        <v>184</v>
      </c>
      <c r="F40" s="53"/>
      <c r="G40" s="52"/>
      <c r="H40" s="52"/>
      <c r="I40" s="52"/>
      <c r="J40" s="52"/>
      <c r="K40" s="53"/>
      <c r="L40" s="53"/>
      <c r="M40" s="53"/>
      <c r="N40" s="54">
        <v>232</v>
      </c>
      <c r="O40" s="57"/>
      <c r="P40" s="56"/>
      <c r="Q40" s="297"/>
      <c r="R40" s="6">
        <v>231579114</v>
      </c>
    </row>
    <row r="41" spans="1:18" x14ac:dyDescent="0.15">
      <c r="A41" s="47" t="s">
        <v>185</v>
      </c>
      <c r="C41" s="51"/>
      <c r="D41" s="52"/>
      <c r="E41" s="53" t="s">
        <v>186</v>
      </c>
      <c r="F41" s="53"/>
      <c r="G41" s="52"/>
      <c r="H41" s="52"/>
      <c r="I41" s="52"/>
      <c r="J41" s="52"/>
      <c r="K41" s="53"/>
      <c r="L41" s="53"/>
      <c r="M41" s="53"/>
      <c r="N41" s="54">
        <v>3780</v>
      </c>
      <c r="O41" s="57"/>
      <c r="P41" s="56"/>
      <c r="Q41" s="297"/>
      <c r="R41" s="6">
        <v>3779977026</v>
      </c>
    </row>
    <row r="42" spans="1:18" x14ac:dyDescent="0.15">
      <c r="A42" s="47" t="s">
        <v>187</v>
      </c>
      <c r="C42" s="51"/>
      <c r="D42" s="52"/>
      <c r="E42" s="53" t="s">
        <v>188</v>
      </c>
      <c r="F42" s="53"/>
      <c r="G42" s="52"/>
      <c r="H42" s="53"/>
      <c r="I42" s="52"/>
      <c r="J42" s="52"/>
      <c r="K42" s="53"/>
      <c r="L42" s="53"/>
      <c r="M42" s="53"/>
      <c r="N42" s="54" t="s">
        <v>393</v>
      </c>
      <c r="O42" s="57"/>
      <c r="P42" s="56"/>
      <c r="Q42" s="297"/>
      <c r="R42" s="6" t="s">
        <v>11</v>
      </c>
    </row>
    <row r="43" spans="1:18" x14ac:dyDescent="0.15">
      <c r="A43" s="47" t="s">
        <v>189</v>
      </c>
      <c r="C43" s="51"/>
      <c r="D43" s="52"/>
      <c r="E43" s="52" t="s">
        <v>190</v>
      </c>
      <c r="F43" s="52"/>
      <c r="G43" s="52"/>
      <c r="H43" s="52"/>
      <c r="I43" s="52"/>
      <c r="J43" s="52"/>
      <c r="K43" s="53"/>
      <c r="L43" s="53"/>
      <c r="M43" s="53"/>
      <c r="N43" s="54" t="s">
        <v>393</v>
      </c>
      <c r="O43" s="57"/>
      <c r="P43" s="56"/>
      <c r="Q43" s="297"/>
      <c r="R43" s="6" t="s">
        <v>11</v>
      </c>
    </row>
    <row r="44" spans="1:18" x14ac:dyDescent="0.15">
      <c r="A44" s="47" t="s">
        <v>191</v>
      </c>
      <c r="C44" s="51"/>
      <c r="D44" s="52"/>
      <c r="E44" s="52" t="s">
        <v>35</v>
      </c>
      <c r="F44" s="52"/>
      <c r="G44" s="52"/>
      <c r="H44" s="52"/>
      <c r="I44" s="52"/>
      <c r="J44" s="52"/>
      <c r="K44" s="53"/>
      <c r="L44" s="53"/>
      <c r="M44" s="53"/>
      <c r="N44" s="54">
        <v>13</v>
      </c>
      <c r="O44" s="57"/>
      <c r="P44" s="56"/>
      <c r="Q44" s="297"/>
      <c r="R44" s="6">
        <v>13273070</v>
      </c>
    </row>
    <row r="45" spans="1:18" x14ac:dyDescent="0.15">
      <c r="A45" s="47" t="s">
        <v>192</v>
      </c>
      <c r="C45" s="51"/>
      <c r="D45" s="52" t="s">
        <v>193</v>
      </c>
      <c r="E45" s="52"/>
      <c r="F45" s="52"/>
      <c r="G45" s="52"/>
      <c r="H45" s="52"/>
      <c r="I45" s="52"/>
      <c r="J45" s="52"/>
      <c r="K45" s="58"/>
      <c r="L45" s="58"/>
      <c r="M45" s="58"/>
      <c r="N45" s="54">
        <v>20</v>
      </c>
      <c r="O45" s="55"/>
      <c r="P45" s="56"/>
      <c r="Q45" s="297"/>
      <c r="R45" s="6">
        <f>IF(COUNTIF(R46:R47,"-")=COUNTA(R46:R47),"-",SUM(R46:R47))</f>
        <v>20356318</v>
      </c>
    </row>
    <row r="46" spans="1:18" x14ac:dyDescent="0.15">
      <c r="A46" s="47" t="s">
        <v>194</v>
      </c>
      <c r="C46" s="51"/>
      <c r="D46" s="52"/>
      <c r="E46" s="52" t="s">
        <v>195</v>
      </c>
      <c r="F46" s="52"/>
      <c r="G46" s="52"/>
      <c r="H46" s="52"/>
      <c r="I46" s="52"/>
      <c r="J46" s="52"/>
      <c r="K46" s="58"/>
      <c r="L46" s="58"/>
      <c r="M46" s="58"/>
      <c r="N46" s="54">
        <v>20</v>
      </c>
      <c r="O46" s="57"/>
      <c r="P46" s="56"/>
      <c r="Q46" s="297"/>
      <c r="R46" s="6">
        <v>20356318</v>
      </c>
    </row>
    <row r="47" spans="1:18" ht="14.25" thickBot="1" x14ac:dyDescent="0.2">
      <c r="A47" s="47" t="s">
        <v>196</v>
      </c>
      <c r="C47" s="51"/>
      <c r="D47" s="52"/>
      <c r="E47" s="52" t="s">
        <v>35</v>
      </c>
      <c r="F47" s="52"/>
      <c r="G47" s="52"/>
      <c r="H47" s="52"/>
      <c r="I47" s="52"/>
      <c r="J47" s="52"/>
      <c r="K47" s="58"/>
      <c r="L47" s="58"/>
      <c r="M47" s="58"/>
      <c r="N47" s="54" t="s">
        <v>393</v>
      </c>
      <c r="O47" s="57"/>
      <c r="P47" s="56"/>
      <c r="Q47" s="297"/>
      <c r="R47" s="6" t="s">
        <v>11</v>
      </c>
    </row>
    <row r="48" spans="1:18" ht="14.25" thickBot="1" x14ac:dyDescent="0.2">
      <c r="A48" s="47" t="s">
        <v>179</v>
      </c>
      <c r="C48" s="64" t="s">
        <v>180</v>
      </c>
      <c r="D48" s="65"/>
      <c r="E48" s="65"/>
      <c r="F48" s="65"/>
      <c r="G48" s="65"/>
      <c r="H48" s="65"/>
      <c r="I48" s="65"/>
      <c r="J48" s="65"/>
      <c r="K48" s="66"/>
      <c r="L48" s="66"/>
      <c r="M48" s="66"/>
      <c r="N48" s="67">
        <v>-62531</v>
      </c>
      <c r="O48" s="68" t="s">
        <v>394</v>
      </c>
      <c r="P48" s="56"/>
      <c r="Q48" s="297"/>
      <c r="R48" s="6">
        <f>IF(COUNTIF(R38:R47,"-")=COUNTA(R38:R47),"-",SUM(R38,R45)-SUM(R39))</f>
        <v>-62531158034</v>
      </c>
    </row>
    <row r="49" spans="1:12" s="70" customFormat="1" ht="3.75" customHeight="1" x14ac:dyDescent="0.15">
      <c r="A49" s="69"/>
      <c r="C49" s="71"/>
      <c r="D49" s="71"/>
      <c r="E49" s="72"/>
      <c r="F49" s="72"/>
      <c r="G49" s="72"/>
      <c r="H49" s="72"/>
      <c r="I49" s="72"/>
      <c r="J49" s="73"/>
      <c r="K49" s="73"/>
      <c r="L49" s="73"/>
    </row>
    <row r="50" spans="1:12" s="70" customFormat="1" ht="15.6" customHeight="1" x14ac:dyDescent="0.15">
      <c r="A50" s="69"/>
      <c r="C50" s="74"/>
      <c r="D50" s="74" t="s">
        <v>324</v>
      </c>
      <c r="E50" s="75"/>
      <c r="F50" s="75"/>
      <c r="G50" s="75"/>
      <c r="H50" s="75"/>
      <c r="I50" s="75"/>
      <c r="J50" s="76"/>
      <c r="K50" s="76"/>
      <c r="L50" s="76"/>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O29" sqref="O29"/>
    </sheetView>
  </sheetViews>
  <sheetFormatPr defaultRowHeight="12.75" x14ac:dyDescent="0.15"/>
  <cols>
    <col min="1" max="1" width="0" style="78" hidden="1" customWidth="1"/>
    <col min="2" max="2" width="1.125" style="80" customWidth="1"/>
    <col min="3" max="3" width="1.625" style="80" customWidth="1"/>
    <col min="4" max="9" width="2" style="80" customWidth="1"/>
    <col min="10" max="10" width="15.375" style="80" customWidth="1"/>
    <col min="11" max="11" width="21.625" style="80" bestFit="1" customWidth="1"/>
    <col min="12" max="12" width="3" style="80" bestFit="1" customWidth="1"/>
    <col min="13" max="13" width="21.625" style="80" bestFit="1" customWidth="1"/>
    <col min="14" max="14" width="3" style="80" bestFit="1" customWidth="1"/>
    <col min="15" max="15" width="21.625" style="80" bestFit="1" customWidth="1"/>
    <col min="16" max="16" width="3" style="80" bestFit="1" customWidth="1"/>
    <col min="17" max="17" width="21.625" style="80" hidden="1" customWidth="1"/>
    <col min="18" max="18" width="3" style="80" hidden="1" customWidth="1"/>
    <col min="19" max="19" width="1" style="80" customWidth="1"/>
    <col min="20" max="20" width="9" style="80"/>
    <col min="21" max="24" width="0" style="80" hidden="1" customWidth="1"/>
    <col min="25" max="16384" width="9" style="80"/>
  </cols>
  <sheetData>
    <row r="1" spans="1:24" x14ac:dyDescent="0.15">
      <c r="C1" s="321" t="s">
        <v>338</v>
      </c>
    </row>
    <row r="2" spans="1:24" x14ac:dyDescent="0.15">
      <c r="C2" s="321" t="s">
        <v>339</v>
      </c>
    </row>
    <row r="3" spans="1:24" x14ac:dyDescent="0.15">
      <c r="C3" s="321" t="s">
        <v>340</v>
      </c>
    </row>
    <row r="4" spans="1:24" x14ac:dyDescent="0.15">
      <c r="C4" s="321" t="s">
        <v>341</v>
      </c>
    </row>
    <row r="5" spans="1:24" x14ac:dyDescent="0.15">
      <c r="C5" s="321" t="s">
        <v>342</v>
      </c>
    </row>
    <row r="6" spans="1:24" x14ac:dyDescent="0.15">
      <c r="C6" s="321" t="s">
        <v>343</v>
      </c>
    </row>
    <row r="7" spans="1:24" x14ac:dyDescent="0.15">
      <c r="C7" s="321" t="s">
        <v>344</v>
      </c>
    </row>
    <row r="9" spans="1:24" ht="24" x14ac:dyDescent="0.25">
      <c r="B9" s="79"/>
      <c r="C9" s="366" t="s">
        <v>395</v>
      </c>
      <c r="D9" s="366"/>
      <c r="E9" s="366"/>
      <c r="F9" s="366"/>
      <c r="G9" s="366"/>
      <c r="H9" s="366"/>
      <c r="I9" s="366"/>
      <c r="J9" s="366"/>
      <c r="K9" s="366"/>
      <c r="L9" s="366"/>
      <c r="M9" s="366"/>
      <c r="N9" s="366"/>
      <c r="O9" s="366"/>
      <c r="P9" s="366"/>
      <c r="Q9" s="366"/>
      <c r="R9" s="366"/>
    </row>
    <row r="10" spans="1:24" ht="17.25" x14ac:dyDescent="0.2">
      <c r="B10" s="81"/>
      <c r="C10" s="367" t="s">
        <v>391</v>
      </c>
      <c r="D10" s="367"/>
      <c r="E10" s="367"/>
      <c r="F10" s="367"/>
      <c r="G10" s="367"/>
      <c r="H10" s="367"/>
      <c r="I10" s="367"/>
      <c r="J10" s="367"/>
      <c r="K10" s="367"/>
      <c r="L10" s="367"/>
      <c r="M10" s="367"/>
      <c r="N10" s="367"/>
      <c r="O10" s="367"/>
      <c r="P10" s="367"/>
      <c r="Q10" s="367"/>
      <c r="R10" s="367"/>
    </row>
    <row r="11" spans="1:24" ht="17.25" x14ac:dyDescent="0.2">
      <c r="B11" s="81"/>
      <c r="C11" s="367" t="s">
        <v>392</v>
      </c>
      <c r="D11" s="367"/>
      <c r="E11" s="367"/>
      <c r="F11" s="367"/>
      <c r="G11" s="367"/>
      <c r="H11" s="367"/>
      <c r="I11" s="367"/>
      <c r="J11" s="367"/>
      <c r="K11" s="367"/>
      <c r="L11" s="367"/>
      <c r="M11" s="367"/>
      <c r="N11" s="367"/>
      <c r="O11" s="367"/>
      <c r="P11" s="367"/>
      <c r="Q11" s="367"/>
      <c r="R11" s="367"/>
    </row>
    <row r="12" spans="1:24" ht="15.75" customHeight="1" thickBot="1" x14ac:dyDescent="0.2">
      <c r="B12" s="82"/>
      <c r="C12" s="83"/>
      <c r="D12" s="83"/>
      <c r="E12" s="83"/>
      <c r="F12" s="83"/>
      <c r="G12" s="83"/>
      <c r="H12" s="83"/>
      <c r="I12" s="83"/>
      <c r="J12" s="84"/>
      <c r="K12" s="83"/>
      <c r="L12" s="84"/>
      <c r="M12" s="83"/>
      <c r="N12" s="83"/>
      <c r="O12" s="83"/>
      <c r="P12" s="298" t="s">
        <v>389</v>
      </c>
      <c r="Q12" s="83"/>
      <c r="R12" s="84"/>
    </row>
    <row r="13" spans="1:24" ht="12.75" customHeight="1" x14ac:dyDescent="0.15">
      <c r="B13" s="85"/>
      <c r="C13" s="368" t="s">
        <v>0</v>
      </c>
      <c r="D13" s="369"/>
      <c r="E13" s="369"/>
      <c r="F13" s="369"/>
      <c r="G13" s="369"/>
      <c r="H13" s="369"/>
      <c r="I13" s="369"/>
      <c r="J13" s="370"/>
      <c r="K13" s="374" t="s">
        <v>325</v>
      </c>
      <c r="L13" s="369"/>
      <c r="M13" s="86"/>
      <c r="N13" s="86"/>
      <c r="O13" s="86"/>
      <c r="P13" s="87"/>
      <c r="Q13" s="86"/>
      <c r="R13" s="87"/>
    </row>
    <row r="14" spans="1:24" ht="29.25" customHeight="1" thickBot="1" x14ac:dyDescent="0.2">
      <c r="A14" s="78" t="s">
        <v>315</v>
      </c>
      <c r="B14" s="85"/>
      <c r="C14" s="371"/>
      <c r="D14" s="372"/>
      <c r="E14" s="372"/>
      <c r="F14" s="372"/>
      <c r="G14" s="372"/>
      <c r="H14" s="372"/>
      <c r="I14" s="372"/>
      <c r="J14" s="373"/>
      <c r="K14" s="375"/>
      <c r="L14" s="372"/>
      <c r="M14" s="376" t="s">
        <v>326</v>
      </c>
      <c r="N14" s="377"/>
      <c r="O14" s="376" t="s">
        <v>327</v>
      </c>
      <c r="P14" s="378"/>
      <c r="Q14" s="379" t="s">
        <v>133</v>
      </c>
      <c r="R14" s="380"/>
    </row>
    <row r="15" spans="1:24" ht="15.95" customHeight="1" x14ac:dyDescent="0.15">
      <c r="A15" s="78" t="s">
        <v>197</v>
      </c>
      <c r="B15" s="88"/>
      <c r="C15" s="89" t="s">
        <v>198</v>
      </c>
      <c r="D15" s="90"/>
      <c r="E15" s="90"/>
      <c r="F15" s="90"/>
      <c r="G15" s="90"/>
      <c r="H15" s="90"/>
      <c r="I15" s="90"/>
      <c r="J15" s="91"/>
      <c r="K15" s="92">
        <v>189131</v>
      </c>
      <c r="L15" s="93"/>
      <c r="M15" s="92">
        <v>285134</v>
      </c>
      <c r="N15" s="94"/>
      <c r="O15" s="92">
        <v>-96003</v>
      </c>
      <c r="P15" s="96"/>
      <c r="Q15" s="95" t="s">
        <v>393</v>
      </c>
      <c r="R15" s="96"/>
      <c r="U15" s="301">
        <f t="shared" ref="U15:U20" si="0">IF(COUNTIF(V15:X15,"-")=COUNTA(V15:X15),"-",SUM(V15:X15))</f>
        <v>189130894087</v>
      </c>
      <c r="V15" s="301">
        <v>285133976069</v>
      </c>
      <c r="W15" s="301">
        <v>-96003081982</v>
      </c>
      <c r="X15" s="301" t="s">
        <v>11</v>
      </c>
    </row>
    <row r="16" spans="1:24" ht="15.95" customHeight="1" x14ac:dyDescent="0.15">
      <c r="A16" s="78" t="s">
        <v>199</v>
      </c>
      <c r="B16" s="88"/>
      <c r="C16" s="23"/>
      <c r="D16" s="19" t="s">
        <v>200</v>
      </c>
      <c r="E16" s="19"/>
      <c r="F16" s="19"/>
      <c r="G16" s="19"/>
      <c r="H16" s="19"/>
      <c r="I16" s="19"/>
      <c r="J16" s="97"/>
      <c r="K16" s="98">
        <v>-62531</v>
      </c>
      <c r="L16" s="99"/>
      <c r="M16" s="357"/>
      <c r="N16" s="358"/>
      <c r="O16" s="98">
        <v>-62531</v>
      </c>
      <c r="P16" s="104"/>
      <c r="Q16" s="101" t="s">
        <v>393</v>
      </c>
      <c r="R16" s="102"/>
      <c r="U16" s="301">
        <f t="shared" si="0"/>
        <v>-62531158034</v>
      </c>
      <c r="V16" s="301" t="s">
        <v>11</v>
      </c>
      <c r="W16" s="301">
        <v>-62531158034</v>
      </c>
      <c r="X16" s="301" t="s">
        <v>11</v>
      </c>
    </row>
    <row r="17" spans="1:24" ht="15.95" customHeight="1" x14ac:dyDescent="0.15">
      <c r="A17" s="78" t="s">
        <v>201</v>
      </c>
      <c r="B17" s="85"/>
      <c r="C17" s="103"/>
      <c r="D17" s="97" t="s">
        <v>202</v>
      </c>
      <c r="E17" s="97"/>
      <c r="F17" s="97"/>
      <c r="G17" s="97"/>
      <c r="H17" s="97"/>
      <c r="I17" s="97"/>
      <c r="J17" s="97"/>
      <c r="K17" s="98">
        <v>62173</v>
      </c>
      <c r="L17" s="99" t="s">
        <v>394</v>
      </c>
      <c r="M17" s="354"/>
      <c r="N17" s="359"/>
      <c r="O17" s="98">
        <v>62173</v>
      </c>
      <c r="P17" s="104" t="s">
        <v>394</v>
      </c>
      <c r="Q17" s="101" t="s">
        <v>11</v>
      </c>
      <c r="R17" s="104"/>
      <c r="U17" s="301">
        <f t="shared" si="0"/>
        <v>62172549136</v>
      </c>
      <c r="V17" s="301" t="s">
        <v>11</v>
      </c>
      <c r="W17" s="301">
        <f>IF(COUNTIF(W18:W19,"-")=COUNTA(W18:W19),"-",SUM(W18:W19))</f>
        <v>62172549136</v>
      </c>
      <c r="X17" s="301" t="s">
        <v>11</v>
      </c>
    </row>
    <row r="18" spans="1:24" ht="15.95" customHeight="1" x14ac:dyDescent="0.15">
      <c r="A18" s="78" t="s">
        <v>203</v>
      </c>
      <c r="B18" s="85"/>
      <c r="C18" s="105"/>
      <c r="D18" s="97"/>
      <c r="E18" s="106" t="s">
        <v>204</v>
      </c>
      <c r="F18" s="106"/>
      <c r="G18" s="106"/>
      <c r="H18" s="106"/>
      <c r="I18" s="106"/>
      <c r="J18" s="97"/>
      <c r="K18" s="98">
        <v>47817</v>
      </c>
      <c r="L18" s="99"/>
      <c r="M18" s="354"/>
      <c r="N18" s="359"/>
      <c r="O18" s="98">
        <v>47817</v>
      </c>
      <c r="P18" s="104"/>
      <c r="Q18" s="101" t="s">
        <v>393</v>
      </c>
      <c r="R18" s="104"/>
      <c r="U18" s="301">
        <f t="shared" si="0"/>
        <v>47817353327</v>
      </c>
      <c r="V18" s="301" t="s">
        <v>11</v>
      </c>
      <c r="W18" s="301">
        <v>47817353327</v>
      </c>
      <c r="X18" s="301" t="s">
        <v>11</v>
      </c>
    </row>
    <row r="19" spans="1:24" ht="15.95" customHeight="1" x14ac:dyDescent="0.15">
      <c r="A19" s="78" t="s">
        <v>205</v>
      </c>
      <c r="B19" s="85"/>
      <c r="C19" s="107"/>
      <c r="D19" s="108"/>
      <c r="E19" s="108" t="s">
        <v>206</v>
      </c>
      <c r="F19" s="108"/>
      <c r="G19" s="108"/>
      <c r="H19" s="108"/>
      <c r="I19" s="108"/>
      <c r="J19" s="109"/>
      <c r="K19" s="110">
        <v>14355</v>
      </c>
      <c r="L19" s="111"/>
      <c r="M19" s="360"/>
      <c r="N19" s="361"/>
      <c r="O19" s="110">
        <v>14355</v>
      </c>
      <c r="P19" s="114"/>
      <c r="Q19" s="113" t="s">
        <v>393</v>
      </c>
      <c r="R19" s="114"/>
      <c r="U19" s="301">
        <f t="shared" si="0"/>
        <v>14355195809</v>
      </c>
      <c r="V19" s="301" t="s">
        <v>11</v>
      </c>
      <c r="W19" s="301">
        <v>14355195809</v>
      </c>
      <c r="X19" s="301" t="s">
        <v>11</v>
      </c>
    </row>
    <row r="20" spans="1:24" ht="15.95" customHeight="1" x14ac:dyDescent="0.15">
      <c r="A20" s="78" t="s">
        <v>207</v>
      </c>
      <c r="B20" s="85"/>
      <c r="C20" s="115"/>
      <c r="D20" s="116" t="s">
        <v>208</v>
      </c>
      <c r="E20" s="117"/>
      <c r="F20" s="116"/>
      <c r="G20" s="116"/>
      <c r="H20" s="116"/>
      <c r="I20" s="116"/>
      <c r="J20" s="118"/>
      <c r="K20" s="119">
        <v>-359</v>
      </c>
      <c r="L20" s="120" t="s">
        <v>394</v>
      </c>
      <c r="M20" s="362"/>
      <c r="N20" s="363"/>
      <c r="O20" s="119">
        <v>-359</v>
      </c>
      <c r="P20" s="122" t="s">
        <v>394</v>
      </c>
      <c r="Q20" s="121" t="s">
        <v>11</v>
      </c>
      <c r="R20" s="122"/>
      <c r="U20" s="301">
        <f t="shared" si="0"/>
        <v>-358608898</v>
      </c>
      <c r="V20" s="301" t="s">
        <v>11</v>
      </c>
      <c r="W20" s="301">
        <f>IF(COUNTIF(W16:W17,"-")=COUNTA(W16:W17),"-",SUM(W16:W17))</f>
        <v>-358608898</v>
      </c>
      <c r="X20" s="301" t="s">
        <v>11</v>
      </c>
    </row>
    <row r="21" spans="1:24" ht="15.95" customHeight="1" x14ac:dyDescent="0.15">
      <c r="A21" s="78" t="s">
        <v>209</v>
      </c>
      <c r="B21" s="85"/>
      <c r="C21" s="23"/>
      <c r="D21" s="123" t="s">
        <v>328</v>
      </c>
      <c r="E21" s="123"/>
      <c r="F21" s="123"/>
      <c r="G21" s="106"/>
      <c r="H21" s="106"/>
      <c r="I21" s="106"/>
      <c r="J21" s="97"/>
      <c r="K21" s="350"/>
      <c r="L21" s="351"/>
      <c r="M21" s="98">
        <v>-3682</v>
      </c>
      <c r="N21" s="100" t="s">
        <v>394</v>
      </c>
      <c r="O21" s="98">
        <v>3682</v>
      </c>
      <c r="P21" s="104" t="s">
        <v>394</v>
      </c>
      <c r="Q21" s="364" t="s">
        <v>11</v>
      </c>
      <c r="R21" s="365"/>
      <c r="U21" s="301">
        <v>0</v>
      </c>
      <c r="V21" s="301">
        <f>IF(COUNTA(V22:V25)=COUNTIF(V22:V25,"-"),"-",SUM(V22,V24,V23,V25))</f>
        <v>-3681988729</v>
      </c>
      <c r="W21" s="301">
        <f>IF(COUNTA(W22:W25)=COUNTIF(W22:W25,"-"),"-",SUM(W22,W24,W23,W25))</f>
        <v>3681988729</v>
      </c>
      <c r="X21" s="301" t="s">
        <v>11</v>
      </c>
    </row>
    <row r="22" spans="1:24" ht="15.95" customHeight="1" x14ac:dyDescent="0.15">
      <c r="A22" s="78" t="s">
        <v>210</v>
      </c>
      <c r="B22" s="85"/>
      <c r="C22" s="23"/>
      <c r="D22" s="123"/>
      <c r="E22" s="123" t="s">
        <v>211</v>
      </c>
      <c r="F22" s="106"/>
      <c r="G22" s="106"/>
      <c r="H22" s="106"/>
      <c r="I22" s="106"/>
      <c r="J22" s="97"/>
      <c r="K22" s="350"/>
      <c r="L22" s="351"/>
      <c r="M22" s="98">
        <v>11875</v>
      </c>
      <c r="N22" s="100"/>
      <c r="O22" s="98">
        <v>-11875</v>
      </c>
      <c r="P22" s="104"/>
      <c r="Q22" s="352" t="s">
        <v>11</v>
      </c>
      <c r="R22" s="353"/>
      <c r="U22" s="301">
        <v>0</v>
      </c>
      <c r="V22" s="301">
        <v>11875431233</v>
      </c>
      <c r="W22" s="301">
        <v>-11875431233</v>
      </c>
      <c r="X22" s="301" t="s">
        <v>11</v>
      </c>
    </row>
    <row r="23" spans="1:24" ht="15.95" customHeight="1" x14ac:dyDescent="0.15">
      <c r="A23" s="78" t="s">
        <v>212</v>
      </c>
      <c r="B23" s="85"/>
      <c r="C23" s="23"/>
      <c r="D23" s="123"/>
      <c r="E23" s="123" t="s">
        <v>213</v>
      </c>
      <c r="F23" s="123"/>
      <c r="G23" s="106"/>
      <c r="H23" s="106"/>
      <c r="I23" s="106"/>
      <c r="J23" s="97"/>
      <c r="K23" s="350"/>
      <c r="L23" s="351"/>
      <c r="M23" s="98">
        <v>-13437</v>
      </c>
      <c r="N23" s="100"/>
      <c r="O23" s="98">
        <v>13437</v>
      </c>
      <c r="P23" s="104"/>
      <c r="Q23" s="352" t="s">
        <v>11</v>
      </c>
      <c r="R23" s="353"/>
      <c r="U23" s="301">
        <v>0</v>
      </c>
      <c r="V23" s="301">
        <v>-13436690195</v>
      </c>
      <c r="W23" s="301">
        <v>13436690195</v>
      </c>
      <c r="X23" s="301" t="s">
        <v>11</v>
      </c>
    </row>
    <row r="24" spans="1:24" ht="15.95" customHeight="1" x14ac:dyDescent="0.15">
      <c r="A24" s="78" t="s">
        <v>214</v>
      </c>
      <c r="B24" s="85"/>
      <c r="C24" s="23"/>
      <c r="D24" s="123"/>
      <c r="E24" s="123" t="s">
        <v>215</v>
      </c>
      <c r="F24" s="123"/>
      <c r="G24" s="106"/>
      <c r="H24" s="106"/>
      <c r="I24" s="106"/>
      <c r="J24" s="97"/>
      <c r="K24" s="350"/>
      <c r="L24" s="351"/>
      <c r="M24" s="98">
        <v>2030</v>
      </c>
      <c r="N24" s="100"/>
      <c r="O24" s="98">
        <v>-2030</v>
      </c>
      <c r="P24" s="104"/>
      <c r="Q24" s="352" t="s">
        <v>11</v>
      </c>
      <c r="R24" s="353"/>
      <c r="U24" s="301">
        <v>0</v>
      </c>
      <c r="V24" s="301">
        <v>2030143371</v>
      </c>
      <c r="W24" s="301">
        <v>-2030143371</v>
      </c>
      <c r="X24" s="301" t="s">
        <v>11</v>
      </c>
    </row>
    <row r="25" spans="1:24" ht="15.95" customHeight="1" x14ac:dyDescent="0.15">
      <c r="A25" s="78" t="s">
        <v>216</v>
      </c>
      <c r="B25" s="85"/>
      <c r="C25" s="23"/>
      <c r="D25" s="123"/>
      <c r="E25" s="123" t="s">
        <v>217</v>
      </c>
      <c r="F25" s="123"/>
      <c r="G25" s="106"/>
      <c r="H25" s="20"/>
      <c r="I25" s="106"/>
      <c r="J25" s="97"/>
      <c r="K25" s="350"/>
      <c r="L25" s="351"/>
      <c r="M25" s="98">
        <v>-4151</v>
      </c>
      <c r="N25" s="100"/>
      <c r="O25" s="98">
        <v>4151</v>
      </c>
      <c r="P25" s="104"/>
      <c r="Q25" s="352" t="s">
        <v>11</v>
      </c>
      <c r="R25" s="353"/>
      <c r="U25" s="301">
        <v>0</v>
      </c>
      <c r="V25" s="301">
        <v>-4150873138</v>
      </c>
      <c r="W25" s="301">
        <v>4150873138</v>
      </c>
      <c r="X25" s="301" t="s">
        <v>11</v>
      </c>
    </row>
    <row r="26" spans="1:24" ht="15.95" customHeight="1" x14ac:dyDescent="0.15">
      <c r="A26" s="78" t="s">
        <v>218</v>
      </c>
      <c r="B26" s="85"/>
      <c r="C26" s="23"/>
      <c r="D26" s="123" t="s">
        <v>219</v>
      </c>
      <c r="E26" s="106"/>
      <c r="F26" s="106"/>
      <c r="G26" s="106"/>
      <c r="H26" s="106"/>
      <c r="I26" s="106"/>
      <c r="J26" s="97"/>
      <c r="K26" s="98">
        <v>14</v>
      </c>
      <c r="L26" s="99"/>
      <c r="M26" s="98">
        <v>14</v>
      </c>
      <c r="N26" s="100"/>
      <c r="O26" s="354"/>
      <c r="P26" s="355"/>
      <c r="Q26" s="356" t="s">
        <v>11</v>
      </c>
      <c r="R26" s="355"/>
      <c r="U26" s="301">
        <f>IF(COUNTIF(V26:X26,"-")=COUNTA(V26:X26),"-",SUM(V26:X26))</f>
        <v>13591700</v>
      </c>
      <c r="V26" s="301">
        <v>13591700</v>
      </c>
      <c r="W26" s="301" t="s">
        <v>11</v>
      </c>
      <c r="X26" s="301" t="s">
        <v>11</v>
      </c>
    </row>
    <row r="27" spans="1:24" ht="15.95" customHeight="1" x14ac:dyDescent="0.15">
      <c r="A27" s="78" t="s">
        <v>220</v>
      </c>
      <c r="B27" s="85"/>
      <c r="C27" s="23"/>
      <c r="D27" s="123" t="s">
        <v>221</v>
      </c>
      <c r="E27" s="123"/>
      <c r="F27" s="106"/>
      <c r="G27" s="106"/>
      <c r="H27" s="106"/>
      <c r="I27" s="106"/>
      <c r="J27" s="97"/>
      <c r="K27" s="98">
        <v>5464</v>
      </c>
      <c r="L27" s="99"/>
      <c r="M27" s="98">
        <v>5464</v>
      </c>
      <c r="N27" s="100"/>
      <c r="O27" s="354"/>
      <c r="P27" s="355"/>
      <c r="Q27" s="356" t="s">
        <v>11</v>
      </c>
      <c r="R27" s="355"/>
      <c r="U27" s="301">
        <f>IF(COUNTIF(V27:X27,"-")=COUNTA(V27:X27),"-",SUM(V27:X27))</f>
        <v>5463926457</v>
      </c>
      <c r="V27" s="301">
        <v>5463926457</v>
      </c>
      <c r="W27" s="301" t="s">
        <v>11</v>
      </c>
      <c r="X27" s="301" t="s">
        <v>11</v>
      </c>
    </row>
    <row r="28" spans="1:24" ht="15.95" customHeight="1" x14ac:dyDescent="0.15">
      <c r="A28" s="78" t="s">
        <v>223</v>
      </c>
      <c r="B28" s="85"/>
      <c r="C28" s="107"/>
      <c r="D28" s="108" t="s">
        <v>35</v>
      </c>
      <c r="E28" s="108"/>
      <c r="F28" s="108"/>
      <c r="G28" s="124"/>
      <c r="H28" s="124"/>
      <c r="I28" s="124"/>
      <c r="J28" s="109"/>
      <c r="K28" s="110">
        <v>102</v>
      </c>
      <c r="L28" s="111"/>
      <c r="M28" s="110" t="s">
        <v>393</v>
      </c>
      <c r="N28" s="112"/>
      <c r="O28" s="110">
        <v>102</v>
      </c>
      <c r="P28" s="114"/>
      <c r="Q28" s="348" t="s">
        <v>11</v>
      </c>
      <c r="R28" s="349"/>
      <c r="S28" s="125"/>
      <c r="U28" s="301">
        <f>IF(COUNTIF(V28:X28,"-")=COUNTA(V28:X28),"-",SUM(V28:X28))</f>
        <v>101579959</v>
      </c>
      <c r="V28" s="301" t="s">
        <v>393</v>
      </c>
      <c r="W28" s="301">
        <v>101579959</v>
      </c>
      <c r="X28" s="301" t="s">
        <v>11</v>
      </c>
    </row>
    <row r="29" spans="1:24" ht="15.95" customHeight="1" thickBot="1" x14ac:dyDescent="0.2">
      <c r="A29" s="78" t="s">
        <v>224</v>
      </c>
      <c r="B29" s="85"/>
      <c r="C29" s="126"/>
      <c r="D29" s="127" t="s">
        <v>225</v>
      </c>
      <c r="E29" s="127"/>
      <c r="F29" s="128"/>
      <c r="G29" s="128"/>
      <c r="H29" s="129"/>
      <c r="I29" s="128"/>
      <c r="J29" s="130"/>
      <c r="K29" s="131">
        <v>5220</v>
      </c>
      <c r="L29" s="132" t="s">
        <v>394</v>
      </c>
      <c r="M29" s="131">
        <v>1796</v>
      </c>
      <c r="N29" s="133"/>
      <c r="O29" s="131">
        <v>3425</v>
      </c>
      <c r="P29" s="299"/>
      <c r="Q29" s="134" t="s">
        <v>11</v>
      </c>
      <c r="R29" s="135"/>
      <c r="S29" s="125"/>
      <c r="U29" s="301">
        <f>IF(COUNTIF(V29:X29,"-")=COUNTA(V29:X29),"-",SUM(V29:X29))</f>
        <v>5220489218</v>
      </c>
      <c r="V29" s="301">
        <f>IF(AND(V21="-",COUNTIF(V26:V27,"-")=COUNTA(V26:V27),V28="-"),"-",SUM(V21,V26:V27,V28))</f>
        <v>1795529428</v>
      </c>
      <c r="W29" s="301">
        <f>IF(AND(W20="-",W21="-",COUNTIF(W26:W27,"-")=COUNTA(W26:W27),W28="-"),"-",SUM(W20,W21,W26:W27,W28))</f>
        <v>3424959790</v>
      </c>
      <c r="X29" s="301" t="s">
        <v>11</v>
      </c>
    </row>
    <row r="30" spans="1:24" ht="15.95" customHeight="1" thickBot="1" x14ac:dyDescent="0.2">
      <c r="A30" s="78" t="s">
        <v>226</v>
      </c>
      <c r="B30" s="85"/>
      <c r="C30" s="136" t="s">
        <v>227</v>
      </c>
      <c r="D30" s="137"/>
      <c r="E30" s="137"/>
      <c r="F30" s="137"/>
      <c r="G30" s="138"/>
      <c r="H30" s="138"/>
      <c r="I30" s="138"/>
      <c r="J30" s="139"/>
      <c r="K30" s="140">
        <v>194351</v>
      </c>
      <c r="L30" s="141" t="s">
        <v>394</v>
      </c>
      <c r="M30" s="140">
        <v>286930</v>
      </c>
      <c r="N30" s="142"/>
      <c r="O30" s="140">
        <v>-92578</v>
      </c>
      <c r="P30" s="300"/>
      <c r="Q30" s="143" t="s">
        <v>11</v>
      </c>
      <c r="R30" s="144"/>
      <c r="S30" s="125"/>
      <c r="U30" s="301">
        <f>IF(COUNTIF(V30:X30,"-")=COUNTA(V30:X30),"-",SUM(V30:X30))</f>
        <v>194351383305</v>
      </c>
      <c r="V30" s="301">
        <v>286929505497</v>
      </c>
      <c r="W30" s="301">
        <v>-92578122192</v>
      </c>
      <c r="X30" s="301" t="s">
        <v>11</v>
      </c>
    </row>
    <row r="31" spans="1:24" ht="6.75" customHeight="1" x14ac:dyDescent="0.15">
      <c r="B31" s="85"/>
      <c r="C31" s="145"/>
      <c r="D31" s="146"/>
      <c r="E31" s="146"/>
      <c r="F31" s="146"/>
      <c r="G31" s="146"/>
      <c r="H31" s="146"/>
      <c r="I31" s="146"/>
      <c r="J31" s="146"/>
      <c r="K31" s="85"/>
      <c r="L31" s="85"/>
      <c r="M31" s="85"/>
      <c r="N31" s="85"/>
      <c r="O31" s="85"/>
      <c r="P31" s="85"/>
      <c r="Q31" s="85"/>
      <c r="R31" s="19"/>
      <c r="S31" s="125"/>
    </row>
    <row r="32" spans="1:24" ht="15.6" customHeight="1" x14ac:dyDescent="0.15">
      <c r="B32" s="85"/>
      <c r="C32" s="147"/>
      <c r="D32" s="148" t="s">
        <v>324</v>
      </c>
      <c r="F32" s="149"/>
      <c r="G32" s="150"/>
      <c r="H32" s="149"/>
      <c r="I32" s="149"/>
      <c r="J32" s="147"/>
      <c r="K32" s="85"/>
      <c r="L32" s="85"/>
      <c r="M32" s="85"/>
      <c r="N32" s="85"/>
      <c r="O32" s="85"/>
      <c r="P32" s="85"/>
      <c r="Q32" s="85"/>
      <c r="R32" s="19"/>
      <c r="S32" s="125"/>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election activeCell="O29" sqref="O29"/>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17" x14ac:dyDescent="0.15">
      <c r="C1" s="322" t="s">
        <v>338</v>
      </c>
    </row>
    <row r="2" spans="1:17" x14ac:dyDescent="0.15">
      <c r="C2" s="322" t="s">
        <v>339</v>
      </c>
    </row>
    <row r="3" spans="1:17" x14ac:dyDescent="0.15">
      <c r="C3" s="322" t="s">
        <v>340</v>
      </c>
    </row>
    <row r="4" spans="1:17" x14ac:dyDescent="0.15">
      <c r="C4" s="322" t="s">
        <v>341</v>
      </c>
    </row>
    <row r="5" spans="1:17" x14ac:dyDescent="0.15">
      <c r="C5" s="322" t="s">
        <v>342</v>
      </c>
    </row>
    <row r="6" spans="1:17" x14ac:dyDescent="0.15">
      <c r="C6" s="322" t="s">
        <v>343</v>
      </c>
    </row>
    <row r="7" spans="1:17" x14ac:dyDescent="0.15">
      <c r="C7" s="322" t="s">
        <v>344</v>
      </c>
    </row>
    <row r="8" spans="1:17" s="46" customFormat="1" x14ac:dyDescent="0.15">
      <c r="A8" s="1"/>
      <c r="B8" s="151"/>
      <c r="C8" s="151"/>
      <c r="D8" s="45"/>
      <c r="E8" s="45"/>
      <c r="F8" s="45"/>
      <c r="G8" s="45"/>
      <c r="H8" s="45"/>
      <c r="I8" s="3"/>
      <c r="J8" s="3"/>
      <c r="K8" s="3"/>
      <c r="L8" s="3"/>
      <c r="M8" s="3"/>
      <c r="N8" s="3"/>
    </row>
    <row r="9" spans="1:17" s="46" customFormat="1" ht="24" x14ac:dyDescent="0.15">
      <c r="A9" s="1"/>
      <c r="B9" s="152"/>
      <c r="C9" s="390" t="s">
        <v>396</v>
      </c>
      <c r="D9" s="390"/>
      <c r="E9" s="390"/>
      <c r="F9" s="390"/>
      <c r="G9" s="390"/>
      <c r="H9" s="390"/>
      <c r="I9" s="390"/>
      <c r="J9" s="390"/>
      <c r="K9" s="390"/>
      <c r="L9" s="390"/>
      <c r="M9" s="390"/>
      <c r="N9" s="390"/>
    </row>
    <row r="10" spans="1:17" s="46" customFormat="1" ht="14.25" x14ac:dyDescent="0.15">
      <c r="A10" s="153"/>
      <c r="B10" s="154"/>
      <c r="C10" s="391" t="s">
        <v>391</v>
      </c>
      <c r="D10" s="391"/>
      <c r="E10" s="391"/>
      <c r="F10" s="391"/>
      <c r="G10" s="391"/>
      <c r="H10" s="391"/>
      <c r="I10" s="391"/>
      <c r="J10" s="391"/>
      <c r="K10" s="391"/>
      <c r="L10" s="391"/>
      <c r="M10" s="391"/>
      <c r="N10" s="391"/>
    </row>
    <row r="11" spans="1:17" s="46" customFormat="1" ht="14.25" x14ac:dyDescent="0.15">
      <c r="A11" s="153"/>
      <c r="B11" s="154"/>
      <c r="C11" s="391" t="s">
        <v>392</v>
      </c>
      <c r="D11" s="391"/>
      <c r="E11" s="391"/>
      <c r="F11" s="391"/>
      <c r="G11" s="391"/>
      <c r="H11" s="391"/>
      <c r="I11" s="391"/>
      <c r="J11" s="391"/>
      <c r="K11" s="391"/>
      <c r="L11" s="391"/>
      <c r="M11" s="391"/>
      <c r="N11" s="391"/>
    </row>
    <row r="12" spans="1:17" s="46" customFormat="1" ht="14.25" thickBot="1" x14ac:dyDescent="0.2">
      <c r="A12" s="153"/>
      <c r="B12" s="154"/>
      <c r="C12" s="155"/>
      <c r="D12" s="155"/>
      <c r="E12" s="155"/>
      <c r="F12" s="155"/>
      <c r="G12" s="155"/>
      <c r="H12" s="155"/>
      <c r="I12" s="155"/>
      <c r="J12" s="155"/>
      <c r="K12" s="155"/>
      <c r="L12" s="155"/>
      <c r="M12" s="155"/>
      <c r="N12" s="156" t="s">
        <v>389</v>
      </c>
    </row>
    <row r="13" spans="1:17" s="46" customFormat="1" x14ac:dyDescent="0.15">
      <c r="A13" s="153"/>
      <c r="B13" s="154"/>
      <c r="C13" s="392" t="s">
        <v>0</v>
      </c>
      <c r="D13" s="393"/>
      <c r="E13" s="393"/>
      <c r="F13" s="393"/>
      <c r="G13" s="393"/>
      <c r="H13" s="393"/>
      <c r="I13" s="393"/>
      <c r="J13" s="394"/>
      <c r="K13" s="394"/>
      <c r="L13" s="395"/>
      <c r="M13" s="399" t="s">
        <v>317</v>
      </c>
      <c r="N13" s="400"/>
    </row>
    <row r="14" spans="1:17" s="46" customFormat="1" ht="14.25" thickBot="1" x14ac:dyDescent="0.2">
      <c r="A14" s="153" t="s">
        <v>315</v>
      </c>
      <c r="B14" s="154"/>
      <c r="C14" s="396"/>
      <c r="D14" s="397"/>
      <c r="E14" s="397"/>
      <c r="F14" s="397"/>
      <c r="G14" s="397"/>
      <c r="H14" s="397"/>
      <c r="I14" s="397"/>
      <c r="J14" s="397"/>
      <c r="K14" s="397"/>
      <c r="L14" s="398"/>
      <c r="M14" s="401"/>
      <c r="N14" s="402"/>
    </row>
    <row r="15" spans="1:17" s="46" customFormat="1" x14ac:dyDescent="0.15">
      <c r="A15" s="157"/>
      <c r="B15" s="158"/>
      <c r="C15" s="159" t="s">
        <v>329</v>
      </c>
      <c r="D15" s="160"/>
      <c r="E15" s="160"/>
      <c r="F15" s="161"/>
      <c r="G15" s="161"/>
      <c r="H15" s="162"/>
      <c r="I15" s="161"/>
      <c r="J15" s="162"/>
      <c r="K15" s="162"/>
      <c r="L15" s="163"/>
      <c r="M15" s="164"/>
      <c r="N15" s="165"/>
      <c r="Q15" s="302"/>
    </row>
    <row r="16" spans="1:17" s="46" customFormat="1" x14ac:dyDescent="0.15">
      <c r="A16" s="1" t="s">
        <v>230</v>
      </c>
      <c r="B16" s="3"/>
      <c r="C16" s="166"/>
      <c r="D16" s="167" t="s">
        <v>231</v>
      </c>
      <c r="E16" s="167"/>
      <c r="F16" s="168"/>
      <c r="G16" s="168"/>
      <c r="H16" s="155"/>
      <c r="I16" s="168"/>
      <c r="J16" s="155"/>
      <c r="K16" s="155"/>
      <c r="L16" s="169"/>
      <c r="M16" s="170">
        <v>53644</v>
      </c>
      <c r="N16" s="171"/>
      <c r="Q16" s="302">
        <f>IF(AND(Q17="-",Q22="-"),"-",SUM(Q17,Q22))</f>
        <v>53643777023</v>
      </c>
    </row>
    <row r="17" spans="1:17" s="46" customFormat="1" x14ac:dyDescent="0.15">
      <c r="A17" s="1" t="s">
        <v>232</v>
      </c>
      <c r="B17" s="3"/>
      <c r="C17" s="166"/>
      <c r="D17" s="167"/>
      <c r="E17" s="167" t="s">
        <v>233</v>
      </c>
      <c r="F17" s="168"/>
      <c r="G17" s="168"/>
      <c r="H17" s="168"/>
      <c r="I17" s="168"/>
      <c r="J17" s="155"/>
      <c r="K17" s="155"/>
      <c r="L17" s="169"/>
      <c r="M17" s="170">
        <v>26879</v>
      </c>
      <c r="N17" s="171"/>
      <c r="Q17" s="302">
        <f>IF(COUNTIF(Q18:Q21,"-")=COUNTA(Q18:Q21),"-",SUM(Q18:Q21))</f>
        <v>26879022090</v>
      </c>
    </row>
    <row r="18" spans="1:17" s="46" customFormat="1" x14ac:dyDescent="0.15">
      <c r="A18" s="1" t="s">
        <v>234</v>
      </c>
      <c r="B18" s="3"/>
      <c r="C18" s="166"/>
      <c r="D18" s="167"/>
      <c r="E18" s="167"/>
      <c r="F18" s="168" t="s">
        <v>235</v>
      </c>
      <c r="G18" s="168"/>
      <c r="H18" s="168"/>
      <c r="I18" s="168"/>
      <c r="J18" s="155"/>
      <c r="K18" s="155"/>
      <c r="L18" s="169"/>
      <c r="M18" s="170">
        <v>12002</v>
      </c>
      <c r="N18" s="171"/>
      <c r="Q18" s="302">
        <v>12002409544</v>
      </c>
    </row>
    <row r="19" spans="1:17" s="46" customFormat="1" x14ac:dyDescent="0.15">
      <c r="A19" s="1" t="s">
        <v>236</v>
      </c>
      <c r="B19" s="3"/>
      <c r="C19" s="166"/>
      <c r="D19" s="167"/>
      <c r="E19" s="167"/>
      <c r="F19" s="168" t="s">
        <v>237</v>
      </c>
      <c r="G19" s="168"/>
      <c r="H19" s="168"/>
      <c r="I19" s="168"/>
      <c r="J19" s="155"/>
      <c r="K19" s="155"/>
      <c r="L19" s="169"/>
      <c r="M19" s="170">
        <v>14147</v>
      </c>
      <c r="N19" s="171"/>
      <c r="Q19" s="302">
        <v>14146788908</v>
      </c>
    </row>
    <row r="20" spans="1:17" s="46" customFormat="1" x14ac:dyDescent="0.15">
      <c r="A20" s="1" t="s">
        <v>238</v>
      </c>
      <c r="B20" s="3"/>
      <c r="C20" s="172"/>
      <c r="D20" s="155"/>
      <c r="E20" s="155"/>
      <c r="F20" s="155" t="s">
        <v>239</v>
      </c>
      <c r="G20" s="155"/>
      <c r="H20" s="155"/>
      <c r="I20" s="155"/>
      <c r="J20" s="155"/>
      <c r="K20" s="155"/>
      <c r="L20" s="169"/>
      <c r="M20" s="170">
        <v>564</v>
      </c>
      <c r="N20" s="171"/>
      <c r="Q20" s="302">
        <v>563546112</v>
      </c>
    </row>
    <row r="21" spans="1:17" s="46" customFormat="1" x14ac:dyDescent="0.15">
      <c r="A21" s="1" t="s">
        <v>240</v>
      </c>
      <c r="B21" s="3"/>
      <c r="C21" s="173"/>
      <c r="D21" s="174"/>
      <c r="E21" s="155"/>
      <c r="F21" s="174" t="s">
        <v>241</v>
      </c>
      <c r="G21" s="174"/>
      <c r="H21" s="174"/>
      <c r="I21" s="174"/>
      <c r="J21" s="155"/>
      <c r="K21" s="155"/>
      <c r="L21" s="169"/>
      <c r="M21" s="170">
        <v>166</v>
      </c>
      <c r="N21" s="171"/>
      <c r="Q21" s="302">
        <v>166277526</v>
      </c>
    </row>
    <row r="22" spans="1:17" s="46" customFormat="1" x14ac:dyDescent="0.15">
      <c r="A22" s="1" t="s">
        <v>242</v>
      </c>
      <c r="B22" s="3"/>
      <c r="C22" s="172"/>
      <c r="D22" s="174"/>
      <c r="E22" s="155" t="s">
        <v>243</v>
      </c>
      <c r="F22" s="174"/>
      <c r="G22" s="174"/>
      <c r="H22" s="174"/>
      <c r="I22" s="174"/>
      <c r="J22" s="155"/>
      <c r="K22" s="155"/>
      <c r="L22" s="169"/>
      <c r="M22" s="170">
        <v>26765</v>
      </c>
      <c r="N22" s="171"/>
      <c r="Q22" s="302">
        <f>IF(COUNTIF(Q23:Q26,"-")=COUNTA(Q23:Q26),"-",SUM(Q23:Q26))</f>
        <v>26764754933</v>
      </c>
    </row>
    <row r="23" spans="1:17" s="46" customFormat="1" x14ac:dyDescent="0.15">
      <c r="A23" s="1" t="s">
        <v>244</v>
      </c>
      <c r="B23" s="3"/>
      <c r="C23" s="172"/>
      <c r="D23" s="174"/>
      <c r="E23" s="174"/>
      <c r="F23" s="155" t="s">
        <v>245</v>
      </c>
      <c r="G23" s="174"/>
      <c r="H23" s="174"/>
      <c r="I23" s="174"/>
      <c r="J23" s="155"/>
      <c r="K23" s="155"/>
      <c r="L23" s="169"/>
      <c r="M23" s="170">
        <v>9873</v>
      </c>
      <c r="N23" s="171"/>
      <c r="Q23" s="302">
        <v>9873416773</v>
      </c>
    </row>
    <row r="24" spans="1:17" s="46" customFormat="1" x14ac:dyDescent="0.15">
      <c r="A24" s="1" t="s">
        <v>246</v>
      </c>
      <c r="B24" s="3"/>
      <c r="C24" s="172"/>
      <c r="D24" s="174"/>
      <c r="E24" s="174"/>
      <c r="F24" s="155" t="s">
        <v>247</v>
      </c>
      <c r="G24" s="174"/>
      <c r="H24" s="174"/>
      <c r="I24" s="174"/>
      <c r="J24" s="155"/>
      <c r="K24" s="155"/>
      <c r="L24" s="169"/>
      <c r="M24" s="170">
        <v>10810</v>
      </c>
      <c r="N24" s="171"/>
      <c r="Q24" s="302">
        <v>10809945996</v>
      </c>
    </row>
    <row r="25" spans="1:17" s="46" customFormat="1" x14ac:dyDescent="0.15">
      <c r="A25" s="1" t="s">
        <v>248</v>
      </c>
      <c r="B25" s="3"/>
      <c r="C25" s="172"/>
      <c r="D25" s="155"/>
      <c r="E25" s="174"/>
      <c r="F25" s="155" t="s">
        <v>249</v>
      </c>
      <c r="G25" s="174"/>
      <c r="H25" s="174"/>
      <c r="I25" s="174"/>
      <c r="J25" s="155"/>
      <c r="K25" s="155"/>
      <c r="L25" s="169"/>
      <c r="M25" s="170">
        <v>5965</v>
      </c>
      <c r="N25" s="175"/>
      <c r="Q25" s="302">
        <v>5964544821</v>
      </c>
    </row>
    <row r="26" spans="1:17" s="46" customFormat="1" x14ac:dyDescent="0.15">
      <c r="A26" s="1" t="s">
        <v>250</v>
      </c>
      <c r="B26" s="3"/>
      <c r="C26" s="172"/>
      <c r="D26" s="155"/>
      <c r="E26" s="176"/>
      <c r="F26" s="174" t="s">
        <v>241</v>
      </c>
      <c r="G26" s="155"/>
      <c r="H26" s="174"/>
      <c r="I26" s="174"/>
      <c r="J26" s="155"/>
      <c r="K26" s="155"/>
      <c r="L26" s="169"/>
      <c r="M26" s="170">
        <v>117</v>
      </c>
      <c r="N26" s="171"/>
      <c r="Q26" s="302">
        <v>116847343</v>
      </c>
    </row>
    <row r="27" spans="1:17" s="46" customFormat="1" x14ac:dyDescent="0.15">
      <c r="A27" s="1" t="s">
        <v>251</v>
      </c>
      <c r="B27" s="3"/>
      <c r="C27" s="172"/>
      <c r="D27" s="155" t="s">
        <v>252</v>
      </c>
      <c r="E27" s="176"/>
      <c r="F27" s="174"/>
      <c r="G27" s="174"/>
      <c r="H27" s="174"/>
      <c r="I27" s="174"/>
      <c r="J27" s="155"/>
      <c r="K27" s="155"/>
      <c r="L27" s="169"/>
      <c r="M27" s="170">
        <v>62380</v>
      </c>
      <c r="N27" s="171"/>
      <c r="Q27" s="302">
        <f>IF(COUNTIF(Q28:Q31,"-")=COUNTA(Q28:Q31),"-",SUM(Q28:Q31))</f>
        <v>62380193280</v>
      </c>
    </row>
    <row r="28" spans="1:17" s="46" customFormat="1" x14ac:dyDescent="0.15">
      <c r="A28" s="1" t="s">
        <v>253</v>
      </c>
      <c r="B28" s="3"/>
      <c r="C28" s="172"/>
      <c r="D28" s="155"/>
      <c r="E28" s="176" t="s">
        <v>254</v>
      </c>
      <c r="F28" s="174"/>
      <c r="G28" s="174"/>
      <c r="H28" s="174"/>
      <c r="I28" s="174"/>
      <c r="J28" s="155"/>
      <c r="K28" s="155"/>
      <c r="L28" s="169"/>
      <c r="M28" s="170">
        <v>47781</v>
      </c>
      <c r="N28" s="171"/>
      <c r="Q28" s="302">
        <v>47781335664</v>
      </c>
    </row>
    <row r="29" spans="1:17" s="46" customFormat="1" x14ac:dyDescent="0.15">
      <c r="A29" s="1" t="s">
        <v>255</v>
      </c>
      <c r="B29" s="3"/>
      <c r="C29" s="172"/>
      <c r="D29" s="155"/>
      <c r="E29" s="176" t="s">
        <v>256</v>
      </c>
      <c r="F29" s="174"/>
      <c r="G29" s="174"/>
      <c r="H29" s="174"/>
      <c r="I29" s="174"/>
      <c r="J29" s="155"/>
      <c r="K29" s="155"/>
      <c r="L29" s="169"/>
      <c r="M29" s="170">
        <v>11583</v>
      </c>
      <c r="N29" s="171"/>
      <c r="Q29" s="302">
        <v>11582846447</v>
      </c>
    </row>
    <row r="30" spans="1:17" s="46" customFormat="1" x14ac:dyDescent="0.15">
      <c r="A30" s="1" t="s">
        <v>257</v>
      </c>
      <c r="B30" s="3"/>
      <c r="C30" s="172"/>
      <c r="D30" s="155"/>
      <c r="E30" s="176" t="s">
        <v>258</v>
      </c>
      <c r="F30" s="174"/>
      <c r="G30" s="174"/>
      <c r="H30" s="174"/>
      <c r="I30" s="174"/>
      <c r="J30" s="155"/>
      <c r="K30" s="155"/>
      <c r="L30" s="169"/>
      <c r="M30" s="170">
        <v>1915</v>
      </c>
      <c r="N30" s="171"/>
      <c r="Q30" s="302">
        <v>1915333734</v>
      </c>
    </row>
    <row r="31" spans="1:17" s="46" customFormat="1" x14ac:dyDescent="0.15">
      <c r="A31" s="1" t="s">
        <v>259</v>
      </c>
      <c r="B31" s="3"/>
      <c r="C31" s="172"/>
      <c r="D31" s="155"/>
      <c r="E31" s="176" t="s">
        <v>260</v>
      </c>
      <c r="F31" s="174"/>
      <c r="G31" s="174"/>
      <c r="H31" s="174"/>
      <c r="I31" s="176"/>
      <c r="J31" s="155"/>
      <c r="K31" s="155"/>
      <c r="L31" s="169"/>
      <c r="M31" s="170">
        <v>1101</v>
      </c>
      <c r="N31" s="171"/>
      <c r="Q31" s="302">
        <v>1100677435</v>
      </c>
    </row>
    <row r="32" spans="1:17" s="46" customFormat="1" x14ac:dyDescent="0.15">
      <c r="A32" s="1" t="s">
        <v>261</v>
      </c>
      <c r="B32" s="3"/>
      <c r="C32" s="172"/>
      <c r="D32" s="155" t="s">
        <v>262</v>
      </c>
      <c r="E32" s="176"/>
      <c r="F32" s="174"/>
      <c r="G32" s="174"/>
      <c r="H32" s="174"/>
      <c r="I32" s="176"/>
      <c r="J32" s="155"/>
      <c r="K32" s="155"/>
      <c r="L32" s="169"/>
      <c r="M32" s="170">
        <v>232</v>
      </c>
      <c r="N32" s="171"/>
      <c r="Q32" s="302">
        <f>IF(COUNTIF(Q33:Q34,"-")=COUNTA(Q33:Q34),"-",SUM(Q33:Q34))</f>
        <v>231579114</v>
      </c>
    </row>
    <row r="33" spans="1:17" s="46" customFormat="1" x14ac:dyDescent="0.15">
      <c r="A33" s="1" t="s">
        <v>263</v>
      </c>
      <c r="B33" s="3"/>
      <c r="C33" s="172"/>
      <c r="D33" s="155"/>
      <c r="E33" s="176" t="s">
        <v>264</v>
      </c>
      <c r="F33" s="174"/>
      <c r="G33" s="174"/>
      <c r="H33" s="174"/>
      <c r="I33" s="174"/>
      <c r="J33" s="155"/>
      <c r="K33" s="155"/>
      <c r="L33" s="169"/>
      <c r="M33" s="170">
        <v>232</v>
      </c>
      <c r="N33" s="171"/>
      <c r="Q33" s="302">
        <v>231579114</v>
      </c>
    </row>
    <row r="34" spans="1:17" s="46" customFormat="1" x14ac:dyDescent="0.15">
      <c r="A34" s="1" t="s">
        <v>265</v>
      </c>
      <c r="B34" s="3"/>
      <c r="C34" s="172"/>
      <c r="D34" s="155"/>
      <c r="E34" s="176" t="s">
        <v>241</v>
      </c>
      <c r="F34" s="174"/>
      <c r="G34" s="174"/>
      <c r="H34" s="174"/>
      <c r="I34" s="174"/>
      <c r="J34" s="155"/>
      <c r="K34" s="155"/>
      <c r="L34" s="169"/>
      <c r="M34" s="170" t="s">
        <v>393</v>
      </c>
      <c r="N34" s="171"/>
      <c r="Q34" s="302" t="s">
        <v>11</v>
      </c>
    </row>
    <row r="35" spans="1:17" s="46" customFormat="1" x14ac:dyDescent="0.15">
      <c r="A35" s="1" t="s">
        <v>266</v>
      </c>
      <c r="B35" s="3"/>
      <c r="C35" s="172"/>
      <c r="D35" s="155" t="s">
        <v>267</v>
      </c>
      <c r="E35" s="176"/>
      <c r="F35" s="174"/>
      <c r="G35" s="174"/>
      <c r="H35" s="174"/>
      <c r="I35" s="174"/>
      <c r="J35" s="155"/>
      <c r="K35" s="155"/>
      <c r="L35" s="169"/>
      <c r="M35" s="170">
        <v>91</v>
      </c>
      <c r="N35" s="171"/>
      <c r="Q35" s="302">
        <v>90938522</v>
      </c>
    </row>
    <row r="36" spans="1:17" s="46" customFormat="1" x14ac:dyDescent="0.15">
      <c r="A36" s="1" t="s">
        <v>228</v>
      </c>
      <c r="B36" s="3"/>
      <c r="C36" s="177" t="s">
        <v>229</v>
      </c>
      <c r="D36" s="178"/>
      <c r="E36" s="179"/>
      <c r="F36" s="180"/>
      <c r="G36" s="180"/>
      <c r="H36" s="180"/>
      <c r="I36" s="180"/>
      <c r="J36" s="178"/>
      <c r="K36" s="178"/>
      <c r="L36" s="181"/>
      <c r="M36" s="182">
        <v>8596</v>
      </c>
      <c r="N36" s="183" t="s">
        <v>394</v>
      </c>
      <c r="Q36" s="302">
        <f>IF(COUNTIF(Q16:Q35,"-")=COUNTA(Q16:Q35),"-",SUM(Q27,Q35)-SUM(Q16,Q32))</f>
        <v>8595775665</v>
      </c>
    </row>
    <row r="37" spans="1:17" s="46" customFormat="1" x14ac:dyDescent="0.15">
      <c r="A37" s="1"/>
      <c r="B37" s="3"/>
      <c r="C37" s="172" t="s">
        <v>330</v>
      </c>
      <c r="D37" s="155"/>
      <c r="E37" s="176"/>
      <c r="F37" s="174"/>
      <c r="G37" s="174"/>
      <c r="H37" s="174"/>
      <c r="I37" s="176"/>
      <c r="J37" s="155"/>
      <c r="K37" s="155"/>
      <c r="L37" s="169"/>
      <c r="M37" s="184"/>
      <c r="N37" s="185"/>
      <c r="Q37" s="302"/>
    </row>
    <row r="38" spans="1:17" s="46" customFormat="1" x14ac:dyDescent="0.15">
      <c r="A38" s="1" t="s">
        <v>270</v>
      </c>
      <c r="B38" s="3"/>
      <c r="C38" s="172"/>
      <c r="D38" s="155" t="s">
        <v>271</v>
      </c>
      <c r="E38" s="176"/>
      <c r="F38" s="174"/>
      <c r="G38" s="174"/>
      <c r="H38" s="174"/>
      <c r="I38" s="174"/>
      <c r="J38" s="155"/>
      <c r="K38" s="155"/>
      <c r="L38" s="169"/>
      <c r="M38" s="170">
        <v>12566</v>
      </c>
      <c r="N38" s="171" t="s">
        <v>394</v>
      </c>
      <c r="Q38" s="302">
        <f>IF(COUNTIF(Q39:Q43,"-")=COUNTA(Q39:Q43),"-",SUM(Q39:Q43))</f>
        <v>12565732986</v>
      </c>
    </row>
    <row r="39" spans="1:17" s="46" customFormat="1" x14ac:dyDescent="0.15">
      <c r="A39" s="1" t="s">
        <v>272</v>
      </c>
      <c r="B39" s="3"/>
      <c r="C39" s="172"/>
      <c r="D39" s="155"/>
      <c r="E39" s="176" t="s">
        <v>273</v>
      </c>
      <c r="F39" s="174"/>
      <c r="G39" s="174"/>
      <c r="H39" s="174"/>
      <c r="I39" s="174"/>
      <c r="J39" s="155"/>
      <c r="K39" s="155"/>
      <c r="L39" s="169"/>
      <c r="M39" s="170">
        <v>10535</v>
      </c>
      <c r="N39" s="171"/>
      <c r="Q39" s="302">
        <v>10535293607</v>
      </c>
    </row>
    <row r="40" spans="1:17" s="46" customFormat="1" x14ac:dyDescent="0.15">
      <c r="A40" s="1" t="s">
        <v>274</v>
      </c>
      <c r="B40" s="3"/>
      <c r="C40" s="172"/>
      <c r="D40" s="155"/>
      <c r="E40" s="176" t="s">
        <v>275</v>
      </c>
      <c r="F40" s="174"/>
      <c r="G40" s="174"/>
      <c r="H40" s="174"/>
      <c r="I40" s="174"/>
      <c r="J40" s="155"/>
      <c r="K40" s="155"/>
      <c r="L40" s="169"/>
      <c r="M40" s="170">
        <v>379</v>
      </c>
      <c r="N40" s="171"/>
      <c r="Q40" s="302">
        <v>379110186</v>
      </c>
    </row>
    <row r="41" spans="1:17" s="46" customFormat="1" x14ac:dyDescent="0.15">
      <c r="A41" s="1" t="s">
        <v>276</v>
      </c>
      <c r="B41" s="3"/>
      <c r="C41" s="172"/>
      <c r="D41" s="155"/>
      <c r="E41" s="176" t="s">
        <v>277</v>
      </c>
      <c r="F41" s="174"/>
      <c r="G41" s="174"/>
      <c r="H41" s="174"/>
      <c r="I41" s="174"/>
      <c r="J41" s="155"/>
      <c r="K41" s="155"/>
      <c r="L41" s="169"/>
      <c r="M41" s="170">
        <v>972</v>
      </c>
      <c r="N41" s="171"/>
      <c r="Q41" s="302">
        <v>972228000</v>
      </c>
    </row>
    <row r="42" spans="1:17" s="46" customFormat="1" x14ac:dyDescent="0.15">
      <c r="A42" s="1" t="s">
        <v>278</v>
      </c>
      <c r="B42" s="3"/>
      <c r="C42" s="172"/>
      <c r="D42" s="155"/>
      <c r="E42" s="176" t="s">
        <v>279</v>
      </c>
      <c r="F42" s="174"/>
      <c r="G42" s="174"/>
      <c r="H42" s="174"/>
      <c r="I42" s="174"/>
      <c r="J42" s="155"/>
      <c r="K42" s="155"/>
      <c r="L42" s="169"/>
      <c r="M42" s="170">
        <v>678</v>
      </c>
      <c r="N42" s="171"/>
      <c r="Q42" s="302">
        <v>678436000</v>
      </c>
    </row>
    <row r="43" spans="1:17" s="46" customFormat="1" x14ac:dyDescent="0.15">
      <c r="A43" s="1" t="s">
        <v>280</v>
      </c>
      <c r="B43" s="3"/>
      <c r="C43" s="172"/>
      <c r="D43" s="155"/>
      <c r="E43" s="176" t="s">
        <v>241</v>
      </c>
      <c r="F43" s="174"/>
      <c r="G43" s="174"/>
      <c r="H43" s="174"/>
      <c r="I43" s="174"/>
      <c r="J43" s="155"/>
      <c r="K43" s="155"/>
      <c r="L43" s="169"/>
      <c r="M43" s="170">
        <v>1</v>
      </c>
      <c r="N43" s="171"/>
      <c r="Q43" s="302">
        <v>665193</v>
      </c>
    </row>
    <row r="44" spans="1:17" s="46" customFormat="1" x14ac:dyDescent="0.15">
      <c r="A44" s="1" t="s">
        <v>281</v>
      </c>
      <c r="B44" s="3"/>
      <c r="C44" s="172"/>
      <c r="D44" s="155" t="s">
        <v>282</v>
      </c>
      <c r="E44" s="176"/>
      <c r="F44" s="174"/>
      <c r="G44" s="174"/>
      <c r="H44" s="174"/>
      <c r="I44" s="176"/>
      <c r="J44" s="155"/>
      <c r="K44" s="155"/>
      <c r="L44" s="169"/>
      <c r="M44" s="170">
        <v>6635</v>
      </c>
      <c r="N44" s="171"/>
      <c r="Q44" s="302">
        <f>IF(COUNTIF(Q45:Q49,"-")=COUNTA(Q45:Q49),"-",SUM(Q45:Q49))</f>
        <v>6635296519</v>
      </c>
    </row>
    <row r="45" spans="1:17" s="46" customFormat="1" x14ac:dyDescent="0.15">
      <c r="A45" s="1" t="s">
        <v>283</v>
      </c>
      <c r="B45" s="3"/>
      <c r="C45" s="172"/>
      <c r="D45" s="155"/>
      <c r="E45" s="176" t="s">
        <v>256</v>
      </c>
      <c r="F45" s="174"/>
      <c r="G45" s="174"/>
      <c r="H45" s="174"/>
      <c r="I45" s="176"/>
      <c r="J45" s="155"/>
      <c r="K45" s="155"/>
      <c r="L45" s="169"/>
      <c r="M45" s="170">
        <v>2681</v>
      </c>
      <c r="N45" s="171"/>
      <c r="Q45" s="302">
        <v>2681410840</v>
      </c>
    </row>
    <row r="46" spans="1:17" s="46" customFormat="1" x14ac:dyDescent="0.15">
      <c r="A46" s="1" t="s">
        <v>284</v>
      </c>
      <c r="B46" s="3"/>
      <c r="C46" s="172"/>
      <c r="D46" s="155"/>
      <c r="E46" s="176" t="s">
        <v>285</v>
      </c>
      <c r="F46" s="174"/>
      <c r="G46" s="174"/>
      <c r="H46" s="174"/>
      <c r="I46" s="176"/>
      <c r="J46" s="155"/>
      <c r="K46" s="155"/>
      <c r="L46" s="169"/>
      <c r="M46" s="170">
        <v>727</v>
      </c>
      <c r="N46" s="171"/>
      <c r="Q46" s="302">
        <v>726769923</v>
      </c>
    </row>
    <row r="47" spans="1:17" s="46" customFormat="1" x14ac:dyDescent="0.15">
      <c r="A47" s="1" t="s">
        <v>286</v>
      </c>
      <c r="B47" s="3"/>
      <c r="C47" s="172"/>
      <c r="D47" s="155"/>
      <c r="E47" s="176" t="s">
        <v>287</v>
      </c>
      <c r="F47" s="174"/>
      <c r="G47" s="155"/>
      <c r="H47" s="174"/>
      <c r="I47" s="174"/>
      <c r="J47" s="155"/>
      <c r="K47" s="155"/>
      <c r="L47" s="169"/>
      <c r="M47" s="170">
        <v>2979</v>
      </c>
      <c r="N47" s="171"/>
      <c r="Q47" s="302">
        <v>2978773856</v>
      </c>
    </row>
    <row r="48" spans="1:17" s="46" customFormat="1" x14ac:dyDescent="0.15">
      <c r="A48" s="1" t="s">
        <v>288</v>
      </c>
      <c r="B48" s="3"/>
      <c r="C48" s="172"/>
      <c r="D48" s="155"/>
      <c r="E48" s="176" t="s">
        <v>289</v>
      </c>
      <c r="F48" s="174"/>
      <c r="G48" s="155"/>
      <c r="H48" s="174"/>
      <c r="I48" s="174"/>
      <c r="J48" s="155"/>
      <c r="K48" s="155"/>
      <c r="L48" s="169"/>
      <c r="M48" s="170">
        <v>248</v>
      </c>
      <c r="N48" s="171"/>
      <c r="Q48" s="302">
        <v>248341900</v>
      </c>
    </row>
    <row r="49" spans="1:17" s="46" customFormat="1" x14ac:dyDescent="0.15">
      <c r="A49" s="1" t="s">
        <v>290</v>
      </c>
      <c r="B49" s="3"/>
      <c r="C49" s="172"/>
      <c r="D49" s="155"/>
      <c r="E49" s="176" t="s">
        <v>260</v>
      </c>
      <c r="F49" s="174"/>
      <c r="G49" s="174"/>
      <c r="H49" s="174"/>
      <c r="I49" s="174"/>
      <c r="J49" s="155"/>
      <c r="K49" s="155"/>
      <c r="L49" s="169"/>
      <c r="M49" s="170" t="s">
        <v>393</v>
      </c>
      <c r="N49" s="171"/>
      <c r="Q49" s="302" t="s">
        <v>11</v>
      </c>
    </row>
    <row r="50" spans="1:17" s="46" customFormat="1" x14ac:dyDescent="0.15">
      <c r="A50" s="1" t="s">
        <v>268</v>
      </c>
      <c r="B50" s="3"/>
      <c r="C50" s="177" t="s">
        <v>269</v>
      </c>
      <c r="D50" s="178"/>
      <c r="E50" s="179"/>
      <c r="F50" s="180"/>
      <c r="G50" s="180"/>
      <c r="H50" s="180"/>
      <c r="I50" s="180"/>
      <c r="J50" s="178"/>
      <c r="K50" s="178"/>
      <c r="L50" s="181"/>
      <c r="M50" s="182">
        <v>-5930</v>
      </c>
      <c r="N50" s="183" t="s">
        <v>394</v>
      </c>
      <c r="Q50" s="302">
        <f>IF(AND(Q38="-",Q44="-"),"-",SUM(Q44)-SUM(Q38))</f>
        <v>-5930436467</v>
      </c>
    </row>
    <row r="51" spans="1:17" s="46" customFormat="1" x14ac:dyDescent="0.15">
      <c r="A51" s="1"/>
      <c r="B51" s="3"/>
      <c r="C51" s="172" t="s">
        <v>331</v>
      </c>
      <c r="D51" s="155"/>
      <c r="E51" s="176"/>
      <c r="F51" s="174"/>
      <c r="G51" s="174"/>
      <c r="H51" s="174"/>
      <c r="I51" s="174"/>
      <c r="J51" s="155"/>
      <c r="K51" s="155"/>
      <c r="L51" s="169"/>
      <c r="M51" s="184"/>
      <c r="N51" s="185"/>
      <c r="Q51" s="302"/>
    </row>
    <row r="52" spans="1:17" s="46" customFormat="1" x14ac:dyDescent="0.15">
      <c r="A52" s="1" t="s">
        <v>293</v>
      </c>
      <c r="B52" s="3"/>
      <c r="C52" s="172"/>
      <c r="D52" s="155" t="s">
        <v>294</v>
      </c>
      <c r="E52" s="176"/>
      <c r="F52" s="174"/>
      <c r="G52" s="174"/>
      <c r="H52" s="174"/>
      <c r="I52" s="174"/>
      <c r="J52" s="155"/>
      <c r="K52" s="155"/>
      <c r="L52" s="169"/>
      <c r="M52" s="170">
        <v>11391</v>
      </c>
      <c r="N52" s="171"/>
      <c r="Q52" s="302">
        <f>IF(COUNTIF(Q53:Q54,"-")=COUNTA(Q53:Q54),"-",SUM(Q53:Q54))</f>
        <v>11391397101</v>
      </c>
    </row>
    <row r="53" spans="1:17" s="46" customFormat="1" x14ac:dyDescent="0.15">
      <c r="A53" s="1" t="s">
        <v>295</v>
      </c>
      <c r="B53" s="3"/>
      <c r="C53" s="172"/>
      <c r="D53" s="155"/>
      <c r="E53" s="176" t="s">
        <v>332</v>
      </c>
      <c r="F53" s="174"/>
      <c r="G53" s="174"/>
      <c r="H53" s="174"/>
      <c r="I53" s="174"/>
      <c r="J53" s="155"/>
      <c r="K53" s="155"/>
      <c r="L53" s="169"/>
      <c r="M53" s="170">
        <v>11390</v>
      </c>
      <c r="N53" s="171"/>
      <c r="Q53" s="302">
        <v>11390397101</v>
      </c>
    </row>
    <row r="54" spans="1:17" s="46" customFormat="1" x14ac:dyDescent="0.15">
      <c r="A54" s="1" t="s">
        <v>296</v>
      </c>
      <c r="B54" s="3"/>
      <c r="C54" s="172"/>
      <c r="D54" s="155"/>
      <c r="E54" s="176" t="s">
        <v>241</v>
      </c>
      <c r="F54" s="174"/>
      <c r="G54" s="174"/>
      <c r="H54" s="174"/>
      <c r="I54" s="174"/>
      <c r="J54" s="155"/>
      <c r="K54" s="155"/>
      <c r="L54" s="169"/>
      <c r="M54" s="170">
        <v>1</v>
      </c>
      <c r="N54" s="171"/>
      <c r="Q54" s="302">
        <v>1000000</v>
      </c>
    </row>
    <row r="55" spans="1:17" s="46" customFormat="1" x14ac:dyDescent="0.15">
      <c r="A55" s="1" t="s">
        <v>297</v>
      </c>
      <c r="B55" s="3"/>
      <c r="C55" s="172"/>
      <c r="D55" s="155" t="s">
        <v>298</v>
      </c>
      <c r="E55" s="176"/>
      <c r="F55" s="174"/>
      <c r="G55" s="174"/>
      <c r="H55" s="174"/>
      <c r="I55" s="174"/>
      <c r="J55" s="155"/>
      <c r="K55" s="155"/>
      <c r="L55" s="169"/>
      <c r="M55" s="170">
        <v>8089</v>
      </c>
      <c r="N55" s="171"/>
      <c r="Q55" s="302">
        <f>IF(COUNTIF(Q56:Q57,"-")=COUNTA(Q56:Q57),"-",SUM(Q56:Q57))</f>
        <v>8088900000</v>
      </c>
    </row>
    <row r="56" spans="1:17" s="46" customFormat="1" x14ac:dyDescent="0.15">
      <c r="A56" s="1" t="s">
        <v>299</v>
      </c>
      <c r="B56" s="3"/>
      <c r="C56" s="172"/>
      <c r="D56" s="155"/>
      <c r="E56" s="176" t="s">
        <v>333</v>
      </c>
      <c r="F56" s="174"/>
      <c r="G56" s="174"/>
      <c r="H56" s="174"/>
      <c r="I56" s="168"/>
      <c r="J56" s="155"/>
      <c r="K56" s="155"/>
      <c r="L56" s="169"/>
      <c r="M56" s="170">
        <v>8088</v>
      </c>
      <c r="N56" s="171"/>
      <c r="Q56" s="302">
        <v>8087900000</v>
      </c>
    </row>
    <row r="57" spans="1:17" s="46" customFormat="1" x14ac:dyDescent="0.15">
      <c r="A57" s="1" t="s">
        <v>300</v>
      </c>
      <c r="B57" s="3"/>
      <c r="C57" s="172"/>
      <c r="D57" s="155"/>
      <c r="E57" s="176" t="s">
        <v>260</v>
      </c>
      <c r="F57" s="174"/>
      <c r="G57" s="174"/>
      <c r="H57" s="174"/>
      <c r="I57" s="186"/>
      <c r="J57" s="155"/>
      <c r="K57" s="155"/>
      <c r="L57" s="169"/>
      <c r="M57" s="170">
        <v>1</v>
      </c>
      <c r="N57" s="171"/>
      <c r="Q57" s="302">
        <v>1000000</v>
      </c>
    </row>
    <row r="58" spans="1:17" s="46" customFormat="1" x14ac:dyDescent="0.15">
      <c r="A58" s="1" t="s">
        <v>291</v>
      </c>
      <c r="B58" s="3"/>
      <c r="C58" s="177" t="s">
        <v>292</v>
      </c>
      <c r="D58" s="178"/>
      <c r="E58" s="179"/>
      <c r="F58" s="180"/>
      <c r="G58" s="180"/>
      <c r="H58" s="180"/>
      <c r="I58" s="187"/>
      <c r="J58" s="178"/>
      <c r="K58" s="178"/>
      <c r="L58" s="181"/>
      <c r="M58" s="182">
        <v>-3302</v>
      </c>
      <c r="N58" s="183"/>
      <c r="Q58" s="302">
        <f>IF(AND(Q52="-",Q55="-"),"-",SUM(Q55)-SUM(Q52))</f>
        <v>-3302497101</v>
      </c>
    </row>
    <row r="59" spans="1:17" s="46" customFormat="1" x14ac:dyDescent="0.15">
      <c r="A59" s="1" t="s">
        <v>301</v>
      </c>
      <c r="B59" s="3"/>
      <c r="C59" s="403" t="s">
        <v>302</v>
      </c>
      <c r="D59" s="404"/>
      <c r="E59" s="404"/>
      <c r="F59" s="404"/>
      <c r="G59" s="404"/>
      <c r="H59" s="404"/>
      <c r="I59" s="404"/>
      <c r="J59" s="404"/>
      <c r="K59" s="404"/>
      <c r="L59" s="405"/>
      <c r="M59" s="182">
        <v>-637</v>
      </c>
      <c r="N59" s="183" t="s">
        <v>394</v>
      </c>
      <c r="Q59" s="302">
        <f>IF(AND(Q36="-",Q50="-",Q58="-"),"-",SUM(Q36,Q50,Q58))</f>
        <v>-637157903</v>
      </c>
    </row>
    <row r="60" spans="1:17" s="46" customFormat="1" ht="14.25" thickBot="1" x14ac:dyDescent="0.2">
      <c r="A60" s="1" t="s">
        <v>303</v>
      </c>
      <c r="B60" s="3"/>
      <c r="C60" s="381" t="s">
        <v>304</v>
      </c>
      <c r="D60" s="382"/>
      <c r="E60" s="382"/>
      <c r="F60" s="382"/>
      <c r="G60" s="382"/>
      <c r="H60" s="382"/>
      <c r="I60" s="382"/>
      <c r="J60" s="382"/>
      <c r="K60" s="382"/>
      <c r="L60" s="383"/>
      <c r="M60" s="182">
        <v>5269</v>
      </c>
      <c r="N60" s="183"/>
      <c r="Q60" s="302">
        <v>5268530584</v>
      </c>
    </row>
    <row r="61" spans="1:17" s="46" customFormat="1" ht="14.25" hidden="1" thickBot="1" x14ac:dyDescent="0.2">
      <c r="A61" s="1">
        <v>4435000</v>
      </c>
      <c r="B61" s="3"/>
      <c r="C61" s="384" t="s">
        <v>222</v>
      </c>
      <c r="D61" s="385"/>
      <c r="E61" s="385"/>
      <c r="F61" s="385"/>
      <c r="G61" s="385"/>
      <c r="H61" s="385"/>
      <c r="I61" s="385"/>
      <c r="J61" s="385"/>
      <c r="K61" s="385"/>
      <c r="L61" s="386"/>
      <c r="M61" s="188" t="s">
        <v>393</v>
      </c>
      <c r="N61" s="183"/>
      <c r="Q61" s="302" t="s">
        <v>393</v>
      </c>
    </row>
    <row r="62" spans="1:17" s="46" customFormat="1" ht="14.25" thickBot="1" x14ac:dyDescent="0.2">
      <c r="A62" s="1" t="s">
        <v>305</v>
      </c>
      <c r="B62" s="3"/>
      <c r="C62" s="387" t="s">
        <v>306</v>
      </c>
      <c r="D62" s="388"/>
      <c r="E62" s="388"/>
      <c r="F62" s="388"/>
      <c r="G62" s="388"/>
      <c r="H62" s="388"/>
      <c r="I62" s="388"/>
      <c r="J62" s="388"/>
      <c r="K62" s="388"/>
      <c r="L62" s="389"/>
      <c r="M62" s="189">
        <v>4631</v>
      </c>
      <c r="N62" s="190" t="s">
        <v>394</v>
      </c>
      <c r="Q62" s="302">
        <f>IF(COUNTIF(Q59:Q61,"-")=COUNTA(Q59:Q61),"-",SUM(Q59:Q61))</f>
        <v>4631372681</v>
      </c>
    </row>
    <row r="63" spans="1:17" s="46" customFormat="1" ht="14.25" thickBot="1" x14ac:dyDescent="0.2">
      <c r="A63" s="1"/>
      <c r="B63" s="3"/>
      <c r="C63" s="191"/>
      <c r="D63" s="191"/>
      <c r="E63" s="191"/>
      <c r="F63" s="191"/>
      <c r="G63" s="191"/>
      <c r="H63" s="191"/>
      <c r="I63" s="191"/>
      <c r="J63" s="191"/>
      <c r="K63" s="191"/>
      <c r="L63" s="191"/>
      <c r="M63" s="192"/>
      <c r="N63" s="193"/>
      <c r="Q63" s="302"/>
    </row>
    <row r="64" spans="1:17" s="46" customFormat="1" x14ac:dyDescent="0.15">
      <c r="A64" s="1" t="s">
        <v>307</v>
      </c>
      <c r="B64" s="3"/>
      <c r="C64" s="194" t="s">
        <v>308</v>
      </c>
      <c r="D64" s="195"/>
      <c r="E64" s="195"/>
      <c r="F64" s="195"/>
      <c r="G64" s="195"/>
      <c r="H64" s="195"/>
      <c r="I64" s="195"/>
      <c r="J64" s="195"/>
      <c r="K64" s="195"/>
      <c r="L64" s="195"/>
      <c r="M64" s="196">
        <v>1929</v>
      </c>
      <c r="N64" s="197"/>
      <c r="Q64" s="302">
        <v>1928612441</v>
      </c>
    </row>
    <row r="65" spans="1:17" s="46" customFormat="1" x14ac:dyDescent="0.15">
      <c r="A65" s="1" t="s">
        <v>309</v>
      </c>
      <c r="B65" s="3"/>
      <c r="C65" s="198" t="s">
        <v>310</v>
      </c>
      <c r="D65" s="199"/>
      <c r="E65" s="199"/>
      <c r="F65" s="199"/>
      <c r="G65" s="199"/>
      <c r="H65" s="199"/>
      <c r="I65" s="199"/>
      <c r="J65" s="199"/>
      <c r="K65" s="199"/>
      <c r="L65" s="199"/>
      <c r="M65" s="182">
        <v>-1292</v>
      </c>
      <c r="N65" s="183"/>
      <c r="Q65" s="302">
        <v>-1291645254</v>
      </c>
    </row>
    <row r="66" spans="1:17" s="46" customFormat="1" ht="14.25" thickBot="1" x14ac:dyDescent="0.2">
      <c r="A66" s="1" t="s">
        <v>311</v>
      </c>
      <c r="B66" s="3"/>
      <c r="C66" s="200" t="s">
        <v>312</v>
      </c>
      <c r="D66" s="201"/>
      <c r="E66" s="201"/>
      <c r="F66" s="201"/>
      <c r="G66" s="201"/>
      <c r="H66" s="201"/>
      <c r="I66" s="201"/>
      <c r="J66" s="201"/>
      <c r="K66" s="201"/>
      <c r="L66" s="201"/>
      <c r="M66" s="202">
        <v>637</v>
      </c>
      <c r="N66" s="203"/>
      <c r="Q66" s="302">
        <f>IF(COUNTIF(Q64:Q65,"-")=COUNTA(Q64:Q65),"-",SUM(Q64:Q65))</f>
        <v>636967187</v>
      </c>
    </row>
    <row r="67" spans="1:17" s="46" customFormat="1" ht="14.25" thickBot="1" x14ac:dyDescent="0.2">
      <c r="A67" s="1" t="s">
        <v>313</v>
      </c>
      <c r="B67" s="3"/>
      <c r="C67" s="204" t="s">
        <v>314</v>
      </c>
      <c r="D67" s="205"/>
      <c r="E67" s="206"/>
      <c r="F67" s="207"/>
      <c r="G67" s="207"/>
      <c r="H67" s="207"/>
      <c r="I67" s="207"/>
      <c r="J67" s="205"/>
      <c r="K67" s="205"/>
      <c r="L67" s="205"/>
      <c r="M67" s="189">
        <v>5268</v>
      </c>
      <c r="N67" s="190"/>
      <c r="Q67" s="302">
        <f>IF(AND(Q62="-",Q66="-"),"-",SUM(Q62,Q66))</f>
        <v>5268339868</v>
      </c>
    </row>
    <row r="68" spans="1:17" s="46" customFormat="1" ht="6.75" customHeight="1" x14ac:dyDescent="0.15">
      <c r="A68" s="1"/>
      <c r="B68" s="3"/>
      <c r="C68" s="154"/>
      <c r="D68" s="154"/>
      <c r="E68" s="208"/>
      <c r="F68" s="209"/>
      <c r="G68" s="209"/>
      <c r="H68" s="209"/>
      <c r="I68" s="210"/>
      <c r="J68" s="211"/>
      <c r="K68" s="211"/>
      <c r="L68" s="211"/>
      <c r="M68" s="3"/>
      <c r="N68" s="3"/>
    </row>
    <row r="69" spans="1:17" s="46" customFormat="1" x14ac:dyDescent="0.15">
      <c r="A69" s="1"/>
      <c r="B69" s="3"/>
      <c r="C69" s="154"/>
      <c r="D69" s="212" t="s">
        <v>324</v>
      </c>
      <c r="E69" s="208"/>
      <c r="F69" s="209"/>
      <c r="G69" s="209"/>
      <c r="H69" s="209"/>
      <c r="I69" s="213"/>
      <c r="J69" s="211"/>
      <c r="K69" s="211"/>
      <c r="L69" s="211"/>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1"/>
  <sheetViews>
    <sheetView topLeftCell="A61" workbookViewId="0">
      <selection activeCell="A69" sqref="A69"/>
    </sheetView>
  </sheetViews>
  <sheetFormatPr defaultRowHeight="13.5" x14ac:dyDescent="0.15"/>
  <cols>
    <col min="1" max="1" width="88.875" style="296" customWidth="1"/>
    <col min="257" max="257" width="88.875" customWidth="1"/>
    <col min="513" max="513" width="88.875" customWidth="1"/>
    <col min="769" max="769" width="88.875" customWidth="1"/>
    <col min="1025" max="1025" width="88.875" customWidth="1"/>
    <col min="1281" max="1281" width="88.875" customWidth="1"/>
    <col min="1537" max="1537" width="88.875" customWidth="1"/>
    <col min="1793" max="1793" width="88.875" customWidth="1"/>
    <col min="2049" max="2049" width="88.875" customWidth="1"/>
    <col min="2305" max="2305" width="88.875" customWidth="1"/>
    <col min="2561" max="2561" width="88.875" customWidth="1"/>
    <col min="2817" max="2817" width="88.875" customWidth="1"/>
    <col min="3073" max="3073" width="88.875" customWidth="1"/>
    <col min="3329" max="3329" width="88.875" customWidth="1"/>
    <col min="3585" max="3585" width="88.875" customWidth="1"/>
    <col min="3841" max="3841" width="88.875" customWidth="1"/>
    <col min="4097" max="4097" width="88.875" customWidth="1"/>
    <col min="4353" max="4353" width="88.875" customWidth="1"/>
    <col min="4609" max="4609" width="88.875" customWidth="1"/>
    <col min="4865" max="4865" width="88.875" customWidth="1"/>
    <col min="5121" max="5121" width="88.875" customWidth="1"/>
    <col min="5377" max="5377" width="88.875" customWidth="1"/>
    <col min="5633" max="5633" width="88.875" customWidth="1"/>
    <col min="5889" max="5889" width="88.875" customWidth="1"/>
    <col min="6145" max="6145" width="88.875" customWidth="1"/>
    <col min="6401" max="6401" width="88.875" customWidth="1"/>
    <col min="6657" max="6657" width="88.875" customWidth="1"/>
    <col min="6913" max="6913" width="88.875" customWidth="1"/>
    <col min="7169" max="7169" width="88.875" customWidth="1"/>
    <col min="7425" max="7425" width="88.875" customWidth="1"/>
    <col min="7681" max="7681" width="88.875" customWidth="1"/>
    <col min="7937" max="7937" width="88.875" customWidth="1"/>
    <col min="8193" max="8193" width="88.875" customWidth="1"/>
    <col min="8449" max="8449" width="88.875" customWidth="1"/>
    <col min="8705" max="8705" width="88.875" customWidth="1"/>
    <col min="8961" max="8961" width="88.875" customWidth="1"/>
    <col min="9217" max="9217" width="88.875" customWidth="1"/>
    <col min="9473" max="9473" width="88.875" customWidth="1"/>
    <col min="9729" max="9729" width="88.875" customWidth="1"/>
    <col min="9985" max="9985" width="88.875" customWidth="1"/>
    <col min="10241" max="10241" width="88.875" customWidth="1"/>
    <col min="10497" max="10497" width="88.875" customWidth="1"/>
    <col min="10753" max="10753" width="88.875" customWidth="1"/>
    <col min="11009" max="11009" width="88.875" customWidth="1"/>
    <col min="11265" max="11265" width="88.875" customWidth="1"/>
    <col min="11521" max="11521" width="88.875" customWidth="1"/>
    <col min="11777" max="11777" width="88.875" customWidth="1"/>
    <col min="12033" max="12033" width="88.875" customWidth="1"/>
    <col min="12289" max="12289" width="88.875" customWidth="1"/>
    <col min="12545" max="12545" width="88.875" customWidth="1"/>
    <col min="12801" max="12801" width="88.875" customWidth="1"/>
    <col min="13057" max="13057" width="88.875" customWidth="1"/>
    <col min="13313" max="13313" width="88.875" customWidth="1"/>
    <col min="13569" max="13569" width="88.875" customWidth="1"/>
    <col min="13825" max="13825" width="88.875" customWidth="1"/>
    <col min="14081" max="14081" width="88.875" customWidth="1"/>
    <col min="14337" max="14337" width="88.875" customWidth="1"/>
    <col min="14593" max="14593" width="88.875" customWidth="1"/>
    <col min="14849" max="14849" width="88.875" customWidth="1"/>
    <col min="15105" max="15105" width="88.875" customWidth="1"/>
    <col min="15361" max="15361" width="88.875" customWidth="1"/>
    <col min="15617" max="15617" width="88.875" customWidth="1"/>
    <col min="15873" max="15873" width="88.875" customWidth="1"/>
    <col min="16129" max="16129" width="88.875" customWidth="1"/>
  </cols>
  <sheetData>
    <row r="2" spans="1:1" x14ac:dyDescent="0.15">
      <c r="A2" s="313" t="s">
        <v>345</v>
      </c>
    </row>
    <row r="3" spans="1:1" x14ac:dyDescent="0.15">
      <c r="A3" s="314" t="s">
        <v>416</v>
      </c>
    </row>
    <row r="4" spans="1:1" ht="162" x14ac:dyDescent="0.15">
      <c r="A4" s="315" t="s">
        <v>400</v>
      </c>
    </row>
    <row r="5" spans="1:1" x14ac:dyDescent="0.15">
      <c r="A5" s="314" t="s">
        <v>346</v>
      </c>
    </row>
    <row r="6" spans="1:1" ht="94.5" x14ac:dyDescent="0.15">
      <c r="A6" s="315" t="s">
        <v>407</v>
      </c>
    </row>
    <row r="7" spans="1:1" x14ac:dyDescent="0.15">
      <c r="A7" s="314" t="s">
        <v>347</v>
      </c>
    </row>
    <row r="8" spans="1:1" ht="175.5" x14ac:dyDescent="0.15">
      <c r="A8" s="315" t="s">
        <v>408</v>
      </c>
    </row>
    <row r="9" spans="1:1" x14ac:dyDescent="0.15">
      <c r="A9" s="314" t="s">
        <v>348</v>
      </c>
    </row>
    <row r="10" spans="1:1" ht="189" x14ac:dyDescent="0.15">
      <c r="A10" s="315" t="s">
        <v>409</v>
      </c>
    </row>
    <row r="11" spans="1:1" x14ac:dyDescent="0.15">
      <c r="A11" s="314" t="s">
        <v>349</v>
      </c>
    </row>
    <row r="12" spans="1:1" ht="108" x14ac:dyDescent="0.15">
      <c r="A12" s="315" t="s">
        <v>410</v>
      </c>
    </row>
    <row r="13" spans="1:1" x14ac:dyDescent="0.15">
      <c r="A13" s="314" t="s">
        <v>350</v>
      </c>
    </row>
    <row r="14" spans="1:1" ht="40.5" x14ac:dyDescent="0.15">
      <c r="A14" s="315" t="s">
        <v>401</v>
      </c>
    </row>
    <row r="16" spans="1:1" x14ac:dyDescent="0.15">
      <c r="A16" s="313" t="s">
        <v>351</v>
      </c>
    </row>
    <row r="17" spans="1:1" ht="27" x14ac:dyDescent="0.15">
      <c r="A17" s="314" t="s">
        <v>352</v>
      </c>
    </row>
    <row r="18" spans="1:1" x14ac:dyDescent="0.15">
      <c r="A18" s="315" t="s">
        <v>353</v>
      </c>
    </row>
    <row r="19" spans="1:1" x14ac:dyDescent="0.15">
      <c r="A19" s="314" t="s">
        <v>354</v>
      </c>
    </row>
    <row r="20" spans="1:1" x14ac:dyDescent="0.15">
      <c r="A20" s="315" t="s">
        <v>353</v>
      </c>
    </row>
    <row r="21" spans="1:1" ht="27" x14ac:dyDescent="0.15">
      <c r="A21" s="314" t="s">
        <v>355</v>
      </c>
    </row>
    <row r="22" spans="1:1" x14ac:dyDescent="0.15">
      <c r="A22" s="315" t="s">
        <v>353</v>
      </c>
    </row>
    <row r="24" spans="1:1" x14ac:dyDescent="0.15">
      <c r="A24" s="313" t="s">
        <v>356</v>
      </c>
    </row>
    <row r="25" spans="1:1" x14ac:dyDescent="0.15">
      <c r="A25" s="314" t="s">
        <v>357</v>
      </c>
    </row>
    <row r="26" spans="1:1" x14ac:dyDescent="0.15">
      <c r="A26" s="315" t="s">
        <v>358</v>
      </c>
    </row>
    <row r="27" spans="1:1" x14ac:dyDescent="0.15">
      <c r="A27" s="314" t="s">
        <v>359</v>
      </c>
    </row>
    <row r="28" spans="1:1" x14ac:dyDescent="0.15">
      <c r="A28" s="315" t="s">
        <v>358</v>
      </c>
    </row>
    <row r="29" spans="1:1" x14ac:dyDescent="0.15">
      <c r="A29" s="314" t="s">
        <v>360</v>
      </c>
    </row>
    <row r="30" spans="1:1" x14ac:dyDescent="0.15">
      <c r="A30" s="315" t="s">
        <v>358</v>
      </c>
    </row>
    <row r="31" spans="1:1" x14ac:dyDescent="0.15">
      <c r="A31" s="314" t="s">
        <v>361</v>
      </c>
    </row>
    <row r="32" spans="1:1" x14ac:dyDescent="0.15">
      <c r="A32" s="315" t="s">
        <v>358</v>
      </c>
    </row>
    <row r="33" spans="1:1" x14ac:dyDescent="0.15">
      <c r="A33" s="314" t="s">
        <v>362</v>
      </c>
    </row>
    <row r="34" spans="1:1" x14ac:dyDescent="0.15">
      <c r="A34" s="315" t="s">
        <v>358</v>
      </c>
    </row>
    <row r="36" spans="1:1" x14ac:dyDescent="0.15">
      <c r="A36" s="313" t="s">
        <v>363</v>
      </c>
    </row>
    <row r="37" spans="1:1" ht="27" x14ac:dyDescent="0.15">
      <c r="A37" s="314" t="s">
        <v>364</v>
      </c>
    </row>
    <row r="38" spans="1:1" x14ac:dyDescent="0.15">
      <c r="A38" s="315" t="s">
        <v>358</v>
      </c>
    </row>
    <row r="39" spans="1:1" x14ac:dyDescent="0.15">
      <c r="A39" s="314" t="s">
        <v>365</v>
      </c>
    </row>
    <row r="40" spans="1:1" x14ac:dyDescent="0.15">
      <c r="A40" s="315" t="s">
        <v>358</v>
      </c>
    </row>
    <row r="42" spans="1:1" x14ac:dyDescent="0.15">
      <c r="A42" s="313" t="s">
        <v>366</v>
      </c>
    </row>
    <row r="43" spans="1:1" x14ac:dyDescent="0.15">
      <c r="A43" s="314" t="s">
        <v>367</v>
      </c>
    </row>
    <row r="44" spans="1:1" x14ac:dyDescent="0.15">
      <c r="A44" s="315" t="s">
        <v>368</v>
      </c>
    </row>
    <row r="45" spans="1:1" x14ac:dyDescent="0.15">
      <c r="A45" s="316" t="s">
        <v>334</v>
      </c>
    </row>
    <row r="46" spans="1:1" x14ac:dyDescent="0.15">
      <c r="A46" s="316" t="s">
        <v>335</v>
      </c>
    </row>
    <row r="47" spans="1:1" x14ac:dyDescent="0.15">
      <c r="A47" s="316" t="s">
        <v>336</v>
      </c>
    </row>
    <row r="48" spans="1:1" x14ac:dyDescent="0.15">
      <c r="A48" s="316" t="s">
        <v>337</v>
      </c>
    </row>
    <row r="49" spans="1:1" x14ac:dyDescent="0.15">
      <c r="A49" s="314" t="s">
        <v>369</v>
      </c>
    </row>
    <row r="50" spans="1:1" ht="40.5" x14ac:dyDescent="0.15">
      <c r="A50" s="315" t="s">
        <v>411</v>
      </c>
    </row>
    <row r="51" spans="1:1" ht="28.5" customHeight="1" x14ac:dyDescent="0.15">
      <c r="A51" s="314" t="s">
        <v>370</v>
      </c>
    </row>
    <row r="52" spans="1:1" ht="40.5" x14ac:dyDescent="0.15">
      <c r="A52" s="315" t="s">
        <v>371</v>
      </c>
    </row>
    <row r="53" spans="1:1" ht="27" x14ac:dyDescent="0.15">
      <c r="A53" s="314" t="s">
        <v>402</v>
      </c>
    </row>
    <row r="54" spans="1:1" x14ac:dyDescent="0.15">
      <c r="A54" s="315" t="s">
        <v>372</v>
      </c>
    </row>
    <row r="55" spans="1:1" x14ac:dyDescent="0.15">
      <c r="A55" s="314" t="s">
        <v>373</v>
      </c>
    </row>
    <row r="56" spans="1:1" ht="81" x14ac:dyDescent="0.15">
      <c r="A56" s="315" t="s">
        <v>403</v>
      </c>
    </row>
    <row r="57" spans="1:1" x14ac:dyDescent="0.15">
      <c r="A57" s="315"/>
    </row>
    <row r="58" spans="1:1" x14ac:dyDescent="0.15">
      <c r="A58" s="314" t="s">
        <v>374</v>
      </c>
    </row>
    <row r="59" spans="1:1" x14ac:dyDescent="0.15">
      <c r="A59" s="315" t="s">
        <v>375</v>
      </c>
    </row>
    <row r="60" spans="1:1" x14ac:dyDescent="0.15">
      <c r="A60" s="314" t="s">
        <v>376</v>
      </c>
    </row>
    <row r="61" spans="1:1" x14ac:dyDescent="0.15">
      <c r="A61" s="315" t="s">
        <v>377</v>
      </c>
    </row>
    <row r="62" spans="1:1" x14ac:dyDescent="0.15">
      <c r="A62" s="314" t="s">
        <v>378</v>
      </c>
    </row>
    <row r="63" spans="1:1" x14ac:dyDescent="0.15">
      <c r="A63" s="315" t="s">
        <v>379</v>
      </c>
    </row>
    <row r="64" spans="1:1" x14ac:dyDescent="0.15">
      <c r="A64" s="314" t="s">
        <v>380</v>
      </c>
    </row>
    <row r="65" spans="1:1" ht="27" x14ac:dyDescent="0.15">
      <c r="A65" s="315" t="s">
        <v>419</v>
      </c>
    </row>
    <row r="66" spans="1:1" ht="27" x14ac:dyDescent="0.15">
      <c r="A66" s="314" t="s">
        <v>417</v>
      </c>
    </row>
    <row r="67" spans="1:1" x14ac:dyDescent="0.15">
      <c r="A67" s="315" t="s">
        <v>381</v>
      </c>
    </row>
    <row r="68" spans="1:1" x14ac:dyDescent="0.15">
      <c r="A68" s="314" t="s">
        <v>418</v>
      </c>
    </row>
    <row r="69" spans="1:1" ht="94.5" x14ac:dyDescent="0.15">
      <c r="A69" s="315" t="s">
        <v>404</v>
      </c>
    </row>
    <row r="70" spans="1:1" x14ac:dyDescent="0.15">
      <c r="A70" s="314" t="s">
        <v>382</v>
      </c>
    </row>
    <row r="71" spans="1:1" ht="67.5" x14ac:dyDescent="0.15">
      <c r="A71" s="315" t="s">
        <v>412</v>
      </c>
    </row>
    <row r="72" spans="1:1" x14ac:dyDescent="0.15">
      <c r="A72" s="314" t="s">
        <v>383</v>
      </c>
    </row>
    <row r="73" spans="1:1" x14ac:dyDescent="0.15">
      <c r="A73" s="315" t="s">
        <v>384</v>
      </c>
    </row>
    <row r="74" spans="1:1" ht="27" x14ac:dyDescent="0.15">
      <c r="A74" s="314" t="s">
        <v>414</v>
      </c>
    </row>
    <row r="75" spans="1:1" ht="67.5" x14ac:dyDescent="0.15">
      <c r="A75" s="315" t="s">
        <v>405</v>
      </c>
    </row>
    <row r="76" spans="1:1" x14ac:dyDescent="0.15">
      <c r="A76" s="314" t="s">
        <v>413</v>
      </c>
    </row>
    <row r="77" spans="1:1" ht="148.5" x14ac:dyDescent="0.15">
      <c r="A77" s="315" t="s">
        <v>406</v>
      </c>
    </row>
    <row r="78" spans="1:1" x14ac:dyDescent="0.15">
      <c r="A78" s="314" t="s">
        <v>415</v>
      </c>
    </row>
    <row r="79" spans="1:1" x14ac:dyDescent="0.15">
      <c r="A79" s="315" t="s">
        <v>385</v>
      </c>
    </row>
    <row r="80" spans="1:1" x14ac:dyDescent="0.15">
      <c r="A80" s="314" t="s">
        <v>386</v>
      </c>
    </row>
    <row r="81" spans="1:1" x14ac:dyDescent="0.15">
      <c r="A81" s="315" t="s">
        <v>387</v>
      </c>
    </row>
  </sheetData>
  <phoneticPr fontId="11"/>
  <pageMargins left="0.7" right="0.7" top="0.39370078740157477" bottom="0.39370078740157477" header="0.51181102362204722" footer="0.51181102362204722"/>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18" hidden="1" customWidth="1"/>
    <col min="2" max="2" width="0.75" style="219" customWidth="1"/>
    <col min="3" max="3" width="1.375" style="219" customWidth="1"/>
    <col min="4" max="4" width="1.5" style="219" customWidth="1"/>
    <col min="5" max="6" width="1.625" style="219" customWidth="1"/>
    <col min="7" max="7" width="1.5" style="219" customWidth="1"/>
    <col min="8" max="8" width="1.625" style="219" customWidth="1"/>
    <col min="9" max="15" width="2.125" style="219" customWidth="1"/>
    <col min="16" max="16" width="6.625" style="219" customWidth="1"/>
    <col min="17" max="17" width="24.125" style="219" bestFit="1" customWidth="1"/>
    <col min="18" max="18" width="3.375" style="219" customWidth="1"/>
    <col min="19" max="19" width="24.125" style="219" bestFit="1" customWidth="1"/>
    <col min="20" max="20" width="3.75" style="219" bestFit="1" customWidth="1"/>
    <col min="21" max="21" width="24.125" style="219" bestFit="1" customWidth="1"/>
    <col min="22" max="22" width="3.375" style="219" customWidth="1"/>
    <col min="23" max="23" width="0.75" style="219" customWidth="1"/>
    <col min="24" max="16384" width="9" style="219"/>
  </cols>
  <sheetData>
    <row r="1" spans="1:23" x14ac:dyDescent="0.15">
      <c r="C1" s="219" t="s">
        <v>338</v>
      </c>
    </row>
    <row r="2" spans="1:23" x14ac:dyDescent="0.15">
      <c r="C2" s="219" t="s">
        <v>339</v>
      </c>
    </row>
    <row r="3" spans="1:23" x14ac:dyDescent="0.15">
      <c r="C3" s="219" t="s">
        <v>340</v>
      </c>
    </row>
    <row r="4" spans="1:23" x14ac:dyDescent="0.15">
      <c r="C4" s="219" t="s">
        <v>341</v>
      </c>
    </row>
    <row r="5" spans="1:23" x14ac:dyDescent="0.15">
      <c r="C5" s="219" t="s">
        <v>342</v>
      </c>
    </row>
    <row r="6" spans="1:23" x14ac:dyDescent="0.15">
      <c r="C6" s="219" t="s">
        <v>343</v>
      </c>
    </row>
    <row r="7" spans="1:23" x14ac:dyDescent="0.15">
      <c r="C7" s="219" t="s">
        <v>344</v>
      </c>
    </row>
    <row r="8" spans="1:23" s="216" customFormat="1" x14ac:dyDescent="0.15">
      <c r="A8" s="214"/>
      <c r="B8" s="215"/>
      <c r="D8" s="217"/>
      <c r="E8" s="217"/>
      <c r="F8" s="217"/>
      <c r="G8" s="217"/>
      <c r="H8" s="217"/>
      <c r="I8" s="217"/>
    </row>
    <row r="9" spans="1:23" ht="24" x14ac:dyDescent="0.15">
      <c r="C9" s="431" t="s">
        <v>399</v>
      </c>
      <c r="D9" s="431"/>
      <c r="E9" s="431"/>
      <c r="F9" s="431"/>
      <c r="G9" s="431"/>
      <c r="H9" s="431"/>
      <c r="I9" s="431"/>
      <c r="J9" s="431"/>
      <c r="K9" s="431"/>
      <c r="L9" s="431"/>
      <c r="M9" s="431"/>
      <c r="N9" s="431"/>
      <c r="O9" s="431"/>
      <c r="P9" s="431"/>
      <c r="Q9" s="431"/>
      <c r="R9" s="431"/>
      <c r="S9" s="431"/>
      <c r="T9" s="431"/>
      <c r="U9" s="431"/>
      <c r="V9" s="431"/>
      <c r="W9" s="220"/>
    </row>
    <row r="10" spans="1:23" ht="14.25" x14ac:dyDescent="0.15">
      <c r="C10" s="432" t="s">
        <v>391</v>
      </c>
      <c r="D10" s="432"/>
      <c r="E10" s="432"/>
      <c r="F10" s="432"/>
      <c r="G10" s="432"/>
      <c r="H10" s="432"/>
      <c r="I10" s="432"/>
      <c r="J10" s="432"/>
      <c r="K10" s="432"/>
      <c r="L10" s="432"/>
      <c r="M10" s="432"/>
      <c r="N10" s="432"/>
      <c r="O10" s="432"/>
      <c r="P10" s="432"/>
      <c r="Q10" s="432"/>
      <c r="R10" s="432"/>
      <c r="S10" s="432"/>
      <c r="T10" s="432"/>
      <c r="U10" s="432"/>
      <c r="V10" s="432"/>
      <c r="W10" s="220"/>
    </row>
    <row r="11" spans="1:23" ht="14.25" x14ac:dyDescent="0.15">
      <c r="C11" s="432" t="s">
        <v>392</v>
      </c>
      <c r="D11" s="432"/>
      <c r="E11" s="432"/>
      <c r="F11" s="432"/>
      <c r="G11" s="432"/>
      <c r="H11" s="432"/>
      <c r="I11" s="432"/>
      <c r="J11" s="432"/>
      <c r="K11" s="432"/>
      <c r="L11" s="432"/>
      <c r="M11" s="432"/>
      <c r="N11" s="432"/>
      <c r="O11" s="432"/>
      <c r="P11" s="432"/>
      <c r="Q11" s="432"/>
      <c r="R11" s="432"/>
      <c r="S11" s="432"/>
      <c r="T11" s="432"/>
      <c r="U11" s="432"/>
      <c r="V11" s="432"/>
      <c r="W11" s="220"/>
    </row>
    <row r="12" spans="1:23" ht="15.75" customHeight="1" thickBot="1" x14ac:dyDescent="0.2">
      <c r="F12" s="221"/>
      <c r="G12" s="221"/>
      <c r="H12" s="221"/>
      <c r="I12" s="221"/>
      <c r="J12" s="221"/>
      <c r="K12" s="221"/>
      <c r="L12" s="221"/>
      <c r="M12" s="221"/>
      <c r="N12" s="221"/>
      <c r="O12" s="221"/>
      <c r="P12" s="222"/>
      <c r="Q12" s="221"/>
      <c r="R12" s="222"/>
      <c r="S12" s="221"/>
      <c r="T12" s="221"/>
      <c r="U12" s="221"/>
      <c r="V12" s="312" t="s">
        <v>389</v>
      </c>
      <c r="W12" s="220"/>
    </row>
    <row r="13" spans="1:23" ht="14.25" thickBot="1" x14ac:dyDescent="0.2">
      <c r="A13" s="218" t="s">
        <v>315</v>
      </c>
      <c r="C13" s="433" t="s">
        <v>0</v>
      </c>
      <c r="D13" s="434"/>
      <c r="E13" s="434"/>
      <c r="F13" s="434"/>
      <c r="G13" s="434"/>
      <c r="H13" s="434"/>
      <c r="I13" s="434"/>
      <c r="J13" s="434"/>
      <c r="K13" s="434"/>
      <c r="L13" s="434"/>
      <c r="M13" s="434"/>
      <c r="N13" s="434"/>
      <c r="O13" s="434"/>
      <c r="P13" s="435"/>
      <c r="Q13" s="436" t="s">
        <v>317</v>
      </c>
      <c r="R13" s="437"/>
      <c r="S13" s="223"/>
      <c r="T13" s="223"/>
      <c r="U13" s="223"/>
      <c r="V13" s="223"/>
    </row>
    <row r="14" spans="1:23" x14ac:dyDescent="0.15">
      <c r="A14" s="218" t="s">
        <v>136</v>
      </c>
      <c r="C14" s="225"/>
      <c r="D14" s="226"/>
      <c r="E14" s="227" t="s">
        <v>137</v>
      </c>
      <c r="F14" s="227"/>
      <c r="G14" s="227"/>
      <c r="H14" s="227"/>
      <c r="I14" s="226"/>
      <c r="J14" s="227"/>
      <c r="K14" s="227"/>
      <c r="L14" s="227"/>
      <c r="M14" s="227"/>
      <c r="N14" s="226"/>
      <c r="O14" s="226"/>
      <c r="P14" s="226"/>
      <c r="Q14" s="228">
        <v>61538</v>
      </c>
      <c r="R14" s="229" t="s">
        <v>394</v>
      </c>
      <c r="S14" s="224"/>
      <c r="T14" s="224"/>
      <c r="U14" s="224"/>
      <c r="V14" s="224"/>
    </row>
    <row r="15" spans="1:23" x14ac:dyDescent="0.15">
      <c r="A15" s="218" t="s">
        <v>138</v>
      </c>
      <c r="C15" s="230"/>
      <c r="D15" s="231"/>
      <c r="E15" s="231"/>
      <c r="F15" s="19" t="s">
        <v>139</v>
      </c>
      <c r="G15" s="19"/>
      <c r="H15" s="19"/>
      <c r="I15" s="19"/>
      <c r="J15" s="19"/>
      <c r="K15" s="19"/>
      <c r="L15" s="19"/>
      <c r="M15" s="19"/>
      <c r="N15" s="231"/>
      <c r="O15" s="231"/>
      <c r="P15" s="231"/>
      <c r="Q15" s="232">
        <v>34839</v>
      </c>
      <c r="R15" s="233" t="s">
        <v>388</v>
      </c>
      <c r="S15" s="224"/>
      <c r="T15" s="224"/>
      <c r="U15" s="224"/>
      <c r="V15" s="224"/>
    </row>
    <row r="16" spans="1:23" x14ac:dyDescent="0.15">
      <c r="A16" s="218" t="s">
        <v>140</v>
      </c>
      <c r="C16" s="230"/>
      <c r="D16" s="231"/>
      <c r="E16" s="231"/>
      <c r="F16" s="19"/>
      <c r="G16" s="19" t="s">
        <v>141</v>
      </c>
      <c r="H16" s="19"/>
      <c r="I16" s="19"/>
      <c r="J16" s="19"/>
      <c r="K16" s="19"/>
      <c r="L16" s="19"/>
      <c r="M16" s="19"/>
      <c r="N16" s="231"/>
      <c r="O16" s="231"/>
      <c r="P16" s="231"/>
      <c r="Q16" s="232">
        <v>11655</v>
      </c>
      <c r="R16" s="233" t="s">
        <v>388</v>
      </c>
      <c r="S16" s="224"/>
      <c r="T16" s="224" t="s">
        <v>77</v>
      </c>
      <c r="U16" s="224"/>
      <c r="V16" s="224"/>
    </row>
    <row r="17" spans="1:22" x14ac:dyDescent="0.15">
      <c r="A17" s="218" t="s">
        <v>142</v>
      </c>
      <c r="C17" s="230"/>
      <c r="D17" s="231"/>
      <c r="E17" s="231"/>
      <c r="F17" s="19"/>
      <c r="G17" s="19"/>
      <c r="H17" s="19" t="s">
        <v>143</v>
      </c>
      <c r="I17" s="19"/>
      <c r="J17" s="19"/>
      <c r="K17" s="19"/>
      <c r="L17" s="19"/>
      <c r="M17" s="19"/>
      <c r="N17" s="231"/>
      <c r="O17" s="231"/>
      <c r="P17" s="231"/>
      <c r="Q17" s="232">
        <v>9013</v>
      </c>
      <c r="R17" s="233" t="s">
        <v>388</v>
      </c>
      <c r="S17" s="224"/>
      <c r="T17" s="224"/>
      <c r="U17" s="224"/>
      <c r="V17" s="224"/>
    </row>
    <row r="18" spans="1:22" x14ac:dyDescent="0.15">
      <c r="A18" s="218" t="s">
        <v>144</v>
      </c>
      <c r="C18" s="230"/>
      <c r="D18" s="231"/>
      <c r="E18" s="231"/>
      <c r="F18" s="19"/>
      <c r="G18" s="19"/>
      <c r="H18" s="19" t="s">
        <v>145</v>
      </c>
      <c r="I18" s="19"/>
      <c r="J18" s="19"/>
      <c r="K18" s="19"/>
      <c r="L18" s="19"/>
      <c r="M18" s="19"/>
      <c r="N18" s="231"/>
      <c r="O18" s="231"/>
      <c r="P18" s="231"/>
      <c r="Q18" s="232">
        <v>752</v>
      </c>
      <c r="R18" s="233" t="s">
        <v>388</v>
      </c>
      <c r="S18" s="224"/>
      <c r="T18" s="224"/>
      <c r="U18" s="224"/>
      <c r="V18" s="224"/>
    </row>
    <row r="19" spans="1:22" x14ac:dyDescent="0.15">
      <c r="A19" s="218" t="s">
        <v>146</v>
      </c>
      <c r="C19" s="230"/>
      <c r="D19" s="231"/>
      <c r="E19" s="231"/>
      <c r="F19" s="19"/>
      <c r="G19" s="19"/>
      <c r="H19" s="19" t="s">
        <v>147</v>
      </c>
      <c r="I19" s="19"/>
      <c r="J19" s="19"/>
      <c r="K19" s="19"/>
      <c r="L19" s="19"/>
      <c r="M19" s="19"/>
      <c r="N19" s="231"/>
      <c r="O19" s="231"/>
      <c r="P19" s="231"/>
      <c r="Q19" s="232">
        <v>863</v>
      </c>
      <c r="R19" s="233" t="s">
        <v>388</v>
      </c>
      <c r="S19" s="224"/>
      <c r="T19" s="224"/>
      <c r="U19" s="224"/>
      <c r="V19" s="224"/>
    </row>
    <row r="20" spans="1:22" x14ac:dyDescent="0.15">
      <c r="A20" s="218" t="s">
        <v>148</v>
      </c>
      <c r="C20" s="230"/>
      <c r="D20" s="231"/>
      <c r="E20" s="231"/>
      <c r="F20" s="19"/>
      <c r="G20" s="19"/>
      <c r="H20" s="19" t="s">
        <v>35</v>
      </c>
      <c r="I20" s="19"/>
      <c r="J20" s="19"/>
      <c r="K20" s="19"/>
      <c r="L20" s="19"/>
      <c r="M20" s="19"/>
      <c r="N20" s="231"/>
      <c r="O20" s="231"/>
      <c r="P20" s="231"/>
      <c r="Q20" s="232">
        <v>1027</v>
      </c>
      <c r="R20" s="233" t="s">
        <v>388</v>
      </c>
      <c r="S20" s="224"/>
      <c r="T20" s="224"/>
      <c r="U20" s="224"/>
      <c r="V20" s="224"/>
    </row>
    <row r="21" spans="1:22" x14ac:dyDescent="0.15">
      <c r="A21" s="218" t="s">
        <v>149</v>
      </c>
      <c r="C21" s="230"/>
      <c r="D21" s="231"/>
      <c r="E21" s="231"/>
      <c r="F21" s="19"/>
      <c r="G21" s="19" t="s">
        <v>150</v>
      </c>
      <c r="H21" s="19"/>
      <c r="I21" s="19"/>
      <c r="J21" s="19"/>
      <c r="K21" s="19"/>
      <c r="L21" s="19"/>
      <c r="M21" s="19"/>
      <c r="N21" s="231"/>
      <c r="O21" s="231"/>
      <c r="P21" s="231"/>
      <c r="Q21" s="232">
        <v>22213</v>
      </c>
      <c r="R21" s="233" t="s">
        <v>388</v>
      </c>
      <c r="S21" s="224"/>
      <c r="T21" s="224"/>
      <c r="U21" s="224"/>
      <c r="V21" s="224"/>
    </row>
    <row r="22" spans="1:22" x14ac:dyDescent="0.15">
      <c r="A22" s="218" t="s">
        <v>151</v>
      </c>
      <c r="C22" s="230"/>
      <c r="D22" s="231"/>
      <c r="E22" s="231"/>
      <c r="F22" s="19"/>
      <c r="G22" s="19"/>
      <c r="H22" s="19" t="s">
        <v>152</v>
      </c>
      <c r="I22" s="19"/>
      <c r="J22" s="19"/>
      <c r="K22" s="19"/>
      <c r="L22" s="19"/>
      <c r="M22" s="19"/>
      <c r="N22" s="231"/>
      <c r="O22" s="231"/>
      <c r="P22" s="231"/>
      <c r="Q22" s="232">
        <v>12837</v>
      </c>
      <c r="R22" s="233" t="s">
        <v>388</v>
      </c>
      <c r="S22" s="224"/>
      <c r="T22" s="224"/>
      <c r="U22" s="224"/>
      <c r="V22" s="224"/>
    </row>
    <row r="23" spans="1:22" x14ac:dyDescent="0.15">
      <c r="A23" s="218" t="s">
        <v>153</v>
      </c>
      <c r="C23" s="230"/>
      <c r="D23" s="231"/>
      <c r="E23" s="231"/>
      <c r="F23" s="19"/>
      <c r="G23" s="19"/>
      <c r="H23" s="19" t="s">
        <v>154</v>
      </c>
      <c r="I23" s="19"/>
      <c r="J23" s="19"/>
      <c r="K23" s="19"/>
      <c r="L23" s="19"/>
      <c r="M23" s="19"/>
      <c r="N23" s="231"/>
      <c r="O23" s="231"/>
      <c r="P23" s="231"/>
      <c r="Q23" s="232">
        <v>1263</v>
      </c>
      <c r="R23" s="233" t="s">
        <v>388</v>
      </c>
      <c r="S23" s="224"/>
      <c r="T23" s="224"/>
      <c r="U23" s="224"/>
      <c r="V23" s="224"/>
    </row>
    <row r="24" spans="1:22" x14ac:dyDescent="0.15">
      <c r="A24" s="218" t="s">
        <v>155</v>
      </c>
      <c r="C24" s="230"/>
      <c r="D24" s="231"/>
      <c r="E24" s="231"/>
      <c r="F24" s="19"/>
      <c r="G24" s="19"/>
      <c r="H24" s="19" t="s">
        <v>156</v>
      </c>
      <c r="I24" s="19"/>
      <c r="J24" s="19"/>
      <c r="K24" s="19"/>
      <c r="L24" s="19"/>
      <c r="M24" s="19"/>
      <c r="N24" s="231"/>
      <c r="O24" s="231"/>
      <c r="P24" s="231"/>
      <c r="Q24" s="232">
        <v>8089</v>
      </c>
      <c r="R24" s="233" t="s">
        <v>388</v>
      </c>
      <c r="S24" s="224"/>
      <c r="T24" s="224"/>
      <c r="U24" s="224"/>
      <c r="V24" s="224"/>
    </row>
    <row r="25" spans="1:22" x14ac:dyDescent="0.15">
      <c r="A25" s="218" t="s">
        <v>157</v>
      </c>
      <c r="C25" s="230"/>
      <c r="D25" s="231"/>
      <c r="E25" s="231"/>
      <c r="F25" s="19"/>
      <c r="G25" s="19"/>
      <c r="H25" s="19" t="s">
        <v>35</v>
      </c>
      <c r="I25" s="19"/>
      <c r="J25" s="19"/>
      <c r="K25" s="19"/>
      <c r="L25" s="19"/>
      <c r="M25" s="19"/>
      <c r="N25" s="231"/>
      <c r="O25" s="231"/>
      <c r="P25" s="231"/>
      <c r="Q25" s="232">
        <v>24</v>
      </c>
      <c r="R25" s="233" t="s">
        <v>388</v>
      </c>
      <c r="S25" s="224"/>
      <c r="T25" s="224"/>
      <c r="U25" s="224"/>
      <c r="V25" s="224"/>
    </row>
    <row r="26" spans="1:22" x14ac:dyDescent="0.15">
      <c r="A26" s="218" t="s">
        <v>158</v>
      </c>
      <c r="C26" s="230"/>
      <c r="D26" s="231"/>
      <c r="E26" s="231"/>
      <c r="F26" s="19"/>
      <c r="G26" s="19" t="s">
        <v>159</v>
      </c>
      <c r="H26" s="19"/>
      <c r="I26" s="19"/>
      <c r="J26" s="19"/>
      <c r="K26" s="19"/>
      <c r="L26" s="19"/>
      <c r="M26" s="19"/>
      <c r="N26" s="231"/>
      <c r="O26" s="231"/>
      <c r="P26" s="231"/>
      <c r="Q26" s="232">
        <v>970</v>
      </c>
      <c r="R26" s="233" t="s">
        <v>394</v>
      </c>
      <c r="S26" s="224"/>
      <c r="T26" s="224"/>
      <c r="U26" s="224"/>
      <c r="V26" s="224"/>
    </row>
    <row r="27" spans="1:22" x14ac:dyDescent="0.15">
      <c r="A27" s="218" t="s">
        <v>160</v>
      </c>
      <c r="C27" s="230"/>
      <c r="D27" s="231"/>
      <c r="E27" s="231"/>
      <c r="F27" s="19"/>
      <c r="G27" s="19"/>
      <c r="H27" s="231" t="s">
        <v>161</v>
      </c>
      <c r="I27" s="231"/>
      <c r="J27" s="19"/>
      <c r="K27" s="231"/>
      <c r="L27" s="19"/>
      <c r="M27" s="19"/>
      <c r="N27" s="231"/>
      <c r="O27" s="231"/>
      <c r="P27" s="231"/>
      <c r="Q27" s="232">
        <v>564</v>
      </c>
      <c r="R27" s="233" t="s">
        <v>388</v>
      </c>
      <c r="S27" s="224"/>
      <c r="T27" s="224"/>
      <c r="U27" s="224"/>
      <c r="V27" s="224"/>
    </row>
    <row r="28" spans="1:22" x14ac:dyDescent="0.15">
      <c r="A28" s="218" t="s">
        <v>162</v>
      </c>
      <c r="C28" s="230"/>
      <c r="D28" s="231"/>
      <c r="E28" s="231"/>
      <c r="F28" s="19"/>
      <c r="G28" s="19"/>
      <c r="H28" s="19" t="s">
        <v>163</v>
      </c>
      <c r="I28" s="19"/>
      <c r="J28" s="19"/>
      <c r="K28" s="19"/>
      <c r="L28" s="19"/>
      <c r="M28" s="19"/>
      <c r="N28" s="231"/>
      <c r="O28" s="231"/>
      <c r="P28" s="231"/>
      <c r="Q28" s="232">
        <v>102</v>
      </c>
      <c r="R28" s="233" t="s">
        <v>388</v>
      </c>
      <c r="S28" s="224"/>
      <c r="T28" s="224"/>
      <c r="U28" s="224"/>
      <c r="V28" s="224"/>
    </row>
    <row r="29" spans="1:22" x14ac:dyDescent="0.15">
      <c r="A29" s="218" t="s">
        <v>164</v>
      </c>
      <c r="C29" s="230"/>
      <c r="D29" s="231"/>
      <c r="E29" s="231"/>
      <c r="F29" s="19"/>
      <c r="G29" s="19"/>
      <c r="H29" s="19" t="s">
        <v>35</v>
      </c>
      <c r="I29" s="19"/>
      <c r="J29" s="19"/>
      <c r="K29" s="19"/>
      <c r="L29" s="19"/>
      <c r="M29" s="19"/>
      <c r="N29" s="231"/>
      <c r="O29" s="231"/>
      <c r="P29" s="231"/>
      <c r="Q29" s="232">
        <v>305</v>
      </c>
      <c r="R29" s="233" t="s">
        <v>388</v>
      </c>
      <c r="S29" s="224"/>
      <c r="T29" s="224"/>
      <c r="U29" s="224"/>
      <c r="V29" s="224"/>
    </row>
    <row r="30" spans="1:22" x14ac:dyDescent="0.15">
      <c r="A30" s="218" t="s">
        <v>165</v>
      </c>
      <c r="C30" s="230"/>
      <c r="D30" s="231"/>
      <c r="E30" s="231"/>
      <c r="F30" s="231" t="s">
        <v>166</v>
      </c>
      <c r="G30" s="231"/>
      <c r="H30" s="19"/>
      <c r="I30" s="231"/>
      <c r="J30" s="19"/>
      <c r="K30" s="19"/>
      <c r="L30" s="19"/>
      <c r="M30" s="19"/>
      <c r="N30" s="231"/>
      <c r="O30" s="231"/>
      <c r="P30" s="231"/>
      <c r="Q30" s="232">
        <v>26699</v>
      </c>
      <c r="R30" s="233" t="s">
        <v>394</v>
      </c>
      <c r="S30" s="224"/>
      <c r="T30" s="224"/>
      <c r="U30" s="224"/>
      <c r="V30" s="224"/>
    </row>
    <row r="31" spans="1:22" x14ac:dyDescent="0.15">
      <c r="A31" s="218" t="s">
        <v>167</v>
      </c>
      <c r="C31" s="230"/>
      <c r="D31" s="231"/>
      <c r="E31" s="231"/>
      <c r="F31" s="19"/>
      <c r="G31" s="19" t="s">
        <v>168</v>
      </c>
      <c r="H31" s="19"/>
      <c r="I31" s="231"/>
      <c r="J31" s="19"/>
      <c r="K31" s="19"/>
      <c r="L31" s="19"/>
      <c r="M31" s="19"/>
      <c r="N31" s="231"/>
      <c r="O31" s="231"/>
      <c r="P31" s="231"/>
      <c r="Q31" s="232">
        <v>9808</v>
      </c>
      <c r="R31" s="233" t="s">
        <v>388</v>
      </c>
      <c r="S31" s="224"/>
      <c r="T31" s="224"/>
      <c r="U31" s="224"/>
      <c r="V31" s="224"/>
    </row>
    <row r="32" spans="1:22" x14ac:dyDescent="0.15">
      <c r="A32" s="218" t="s">
        <v>169</v>
      </c>
      <c r="C32" s="230"/>
      <c r="D32" s="231"/>
      <c r="E32" s="231"/>
      <c r="F32" s="19"/>
      <c r="G32" s="19" t="s">
        <v>170</v>
      </c>
      <c r="H32" s="19"/>
      <c r="I32" s="231"/>
      <c r="J32" s="19"/>
      <c r="K32" s="19"/>
      <c r="L32" s="19"/>
      <c r="M32" s="19"/>
      <c r="N32" s="231"/>
      <c r="O32" s="231"/>
      <c r="P32" s="231"/>
      <c r="Q32" s="232">
        <v>10810</v>
      </c>
      <c r="R32" s="233" t="s">
        <v>388</v>
      </c>
      <c r="S32" s="224"/>
      <c r="T32" s="224"/>
      <c r="U32" s="224"/>
      <c r="V32" s="224"/>
    </row>
    <row r="33" spans="1:22" x14ac:dyDescent="0.15">
      <c r="A33" s="218" t="s">
        <v>171</v>
      </c>
      <c r="C33" s="230"/>
      <c r="D33" s="231"/>
      <c r="E33" s="231"/>
      <c r="F33" s="19"/>
      <c r="G33" s="19" t="s">
        <v>172</v>
      </c>
      <c r="H33" s="19"/>
      <c r="I33" s="231"/>
      <c r="J33" s="19"/>
      <c r="K33" s="19"/>
      <c r="L33" s="19"/>
      <c r="M33" s="19"/>
      <c r="N33" s="231"/>
      <c r="O33" s="231"/>
      <c r="P33" s="231"/>
      <c r="Q33" s="232">
        <v>5965</v>
      </c>
      <c r="R33" s="233" t="s">
        <v>388</v>
      </c>
      <c r="S33" s="224"/>
      <c r="T33" s="224"/>
      <c r="U33" s="224"/>
      <c r="V33" s="224"/>
    </row>
    <row r="34" spans="1:22" x14ac:dyDescent="0.15">
      <c r="A34" s="218" t="s">
        <v>173</v>
      </c>
      <c r="C34" s="230"/>
      <c r="D34" s="231"/>
      <c r="E34" s="231"/>
      <c r="F34" s="19"/>
      <c r="G34" s="19" t="s">
        <v>35</v>
      </c>
      <c r="H34" s="19"/>
      <c r="I34" s="19"/>
      <c r="J34" s="19"/>
      <c r="K34" s="19"/>
      <c r="L34" s="19"/>
      <c r="M34" s="19"/>
      <c r="N34" s="231"/>
      <c r="O34" s="231"/>
      <c r="P34" s="231"/>
      <c r="Q34" s="232">
        <v>117</v>
      </c>
      <c r="R34" s="233" t="s">
        <v>388</v>
      </c>
      <c r="S34" s="224"/>
      <c r="T34" s="224"/>
      <c r="U34" s="224"/>
      <c r="V34" s="224"/>
    </row>
    <row r="35" spans="1:22" x14ac:dyDescent="0.15">
      <c r="A35" s="218" t="s">
        <v>174</v>
      </c>
      <c r="C35" s="230"/>
      <c r="D35" s="231"/>
      <c r="E35" s="19" t="s">
        <v>175</v>
      </c>
      <c r="F35" s="19"/>
      <c r="G35" s="19"/>
      <c r="H35" s="19"/>
      <c r="I35" s="19"/>
      <c r="J35" s="19"/>
      <c r="K35" s="19"/>
      <c r="L35" s="231"/>
      <c r="M35" s="231"/>
      <c r="N35" s="231"/>
      <c r="O35" s="410"/>
      <c r="P35" s="411"/>
      <c r="Q35" s="232">
        <v>3011</v>
      </c>
      <c r="R35" s="233" t="s">
        <v>388</v>
      </c>
      <c r="S35" s="224"/>
      <c r="T35" s="224"/>
      <c r="U35" s="224"/>
      <c r="V35" s="224"/>
    </row>
    <row r="36" spans="1:22" x14ac:dyDescent="0.15">
      <c r="A36" s="218" t="s">
        <v>176</v>
      </c>
      <c r="C36" s="230"/>
      <c r="D36" s="231"/>
      <c r="E36" s="231"/>
      <c r="F36" s="19" t="s">
        <v>177</v>
      </c>
      <c r="G36" s="19"/>
      <c r="H36" s="19"/>
      <c r="I36" s="19"/>
      <c r="J36" s="19"/>
      <c r="K36" s="19"/>
      <c r="L36" s="231"/>
      <c r="M36" s="231"/>
      <c r="N36" s="231"/>
      <c r="O36" s="410"/>
      <c r="P36" s="411"/>
      <c r="Q36" s="232">
        <v>1911</v>
      </c>
      <c r="R36" s="233" t="s">
        <v>388</v>
      </c>
      <c r="S36" s="224"/>
      <c r="T36" s="224"/>
      <c r="U36" s="224"/>
      <c r="V36" s="224"/>
    </row>
    <row r="37" spans="1:22" x14ac:dyDescent="0.15">
      <c r="A37" s="218" t="s">
        <v>178</v>
      </c>
      <c r="C37" s="230"/>
      <c r="D37" s="231"/>
      <c r="E37" s="231"/>
      <c r="F37" s="19" t="s">
        <v>35</v>
      </c>
      <c r="G37" s="19"/>
      <c r="H37" s="231"/>
      <c r="I37" s="19"/>
      <c r="J37" s="19"/>
      <c r="K37" s="19"/>
      <c r="L37" s="231"/>
      <c r="M37" s="231"/>
      <c r="N37" s="231"/>
      <c r="O37" s="410"/>
      <c r="P37" s="411"/>
      <c r="Q37" s="234">
        <v>1100</v>
      </c>
      <c r="R37" s="235" t="s">
        <v>388</v>
      </c>
      <c r="S37" s="230"/>
      <c r="T37" s="231"/>
      <c r="U37" s="231"/>
      <c r="V37" s="231"/>
    </row>
    <row r="38" spans="1:22" x14ac:dyDescent="0.15">
      <c r="A38" s="218" t="s">
        <v>134</v>
      </c>
      <c r="C38" s="236"/>
      <c r="D38" s="237" t="s">
        <v>135</v>
      </c>
      <c r="E38" s="237"/>
      <c r="F38" s="238"/>
      <c r="G38" s="238"/>
      <c r="H38" s="237"/>
      <c r="I38" s="238"/>
      <c r="J38" s="238"/>
      <c r="K38" s="238"/>
      <c r="L38" s="237"/>
      <c r="M38" s="237"/>
      <c r="N38" s="237"/>
      <c r="O38" s="239"/>
      <c r="P38" s="239"/>
      <c r="Q38" s="240">
        <v>-58527</v>
      </c>
      <c r="R38" s="241" t="s">
        <v>388</v>
      </c>
      <c r="S38" s="231"/>
      <c r="T38" s="231"/>
      <c r="U38" s="231"/>
      <c r="V38" s="231"/>
    </row>
    <row r="39" spans="1:22" x14ac:dyDescent="0.15">
      <c r="A39" s="218" t="s">
        <v>181</v>
      </c>
      <c r="C39" s="230"/>
      <c r="D39" s="231"/>
      <c r="E39" s="19" t="s">
        <v>182</v>
      </c>
      <c r="F39" s="19"/>
      <c r="G39" s="19"/>
      <c r="H39" s="231"/>
      <c r="I39" s="19"/>
      <c r="J39" s="19"/>
      <c r="K39" s="19"/>
      <c r="L39" s="231"/>
      <c r="M39" s="231"/>
      <c r="N39" s="231"/>
      <c r="O39" s="242"/>
      <c r="P39" s="242"/>
      <c r="Q39" s="232">
        <v>4025</v>
      </c>
      <c r="R39" s="243" t="s">
        <v>388</v>
      </c>
      <c r="S39" s="231"/>
      <c r="T39" s="231"/>
      <c r="U39" s="231"/>
      <c r="V39" s="231"/>
    </row>
    <row r="40" spans="1:22" x14ac:dyDescent="0.15">
      <c r="A40" s="218" t="s">
        <v>183</v>
      </c>
      <c r="C40" s="230"/>
      <c r="D40" s="231"/>
      <c r="E40" s="19"/>
      <c r="F40" s="19" t="s">
        <v>184</v>
      </c>
      <c r="G40" s="19"/>
      <c r="H40" s="231"/>
      <c r="I40" s="19"/>
      <c r="J40" s="19"/>
      <c r="K40" s="19"/>
      <c r="L40" s="231"/>
      <c r="M40" s="231"/>
      <c r="N40" s="231"/>
      <c r="O40" s="242"/>
      <c r="P40" s="242"/>
      <c r="Q40" s="232">
        <v>232</v>
      </c>
      <c r="R40" s="233" t="s">
        <v>388</v>
      </c>
      <c r="S40" s="231"/>
      <c r="T40" s="231"/>
      <c r="U40" s="231"/>
      <c r="V40" s="231"/>
    </row>
    <row r="41" spans="1:22" x14ac:dyDescent="0.15">
      <c r="A41" s="218" t="s">
        <v>185</v>
      </c>
      <c r="C41" s="230"/>
      <c r="D41" s="231"/>
      <c r="E41" s="231"/>
      <c r="F41" s="231" t="s">
        <v>186</v>
      </c>
      <c r="G41" s="231"/>
      <c r="H41" s="19"/>
      <c r="I41" s="231"/>
      <c r="J41" s="19"/>
      <c r="K41" s="19"/>
      <c r="L41" s="19"/>
      <c r="M41" s="19"/>
      <c r="N41" s="231"/>
      <c r="O41" s="231"/>
      <c r="P41" s="231"/>
      <c r="Q41" s="232">
        <v>3780</v>
      </c>
      <c r="R41" s="233" t="s">
        <v>388</v>
      </c>
      <c r="S41" s="224"/>
      <c r="T41" s="224"/>
      <c r="U41" s="224"/>
      <c r="V41" s="224"/>
    </row>
    <row r="42" spans="1:22" x14ac:dyDescent="0.15">
      <c r="A42" s="218" t="s">
        <v>187</v>
      </c>
      <c r="C42" s="230"/>
      <c r="D42" s="231"/>
      <c r="E42" s="231"/>
      <c r="F42" s="19" t="s">
        <v>188</v>
      </c>
      <c r="G42" s="19"/>
      <c r="H42" s="19"/>
      <c r="I42" s="19"/>
      <c r="J42" s="19"/>
      <c r="K42" s="19"/>
      <c r="L42" s="19"/>
      <c r="M42" s="19"/>
      <c r="N42" s="231"/>
      <c r="O42" s="231"/>
      <c r="P42" s="231"/>
      <c r="Q42" s="232" t="s">
        <v>11</v>
      </c>
      <c r="R42" s="233" t="s">
        <v>388</v>
      </c>
      <c r="S42" s="224"/>
      <c r="T42" s="224"/>
      <c r="U42" s="224"/>
      <c r="V42" s="224"/>
    </row>
    <row r="43" spans="1:22" x14ac:dyDescent="0.15">
      <c r="A43" s="218" t="s">
        <v>189</v>
      </c>
      <c r="C43" s="230"/>
      <c r="D43" s="231"/>
      <c r="E43" s="231"/>
      <c r="F43" s="19" t="s">
        <v>190</v>
      </c>
      <c r="G43" s="19"/>
      <c r="H43" s="19"/>
      <c r="I43" s="19"/>
      <c r="J43" s="19"/>
      <c r="K43" s="19"/>
      <c r="L43" s="19"/>
      <c r="M43" s="19"/>
      <c r="N43" s="231"/>
      <c r="O43" s="231"/>
      <c r="P43" s="231"/>
      <c r="Q43" s="232" t="s">
        <v>11</v>
      </c>
      <c r="R43" s="233" t="s">
        <v>388</v>
      </c>
      <c r="S43" s="224"/>
      <c r="T43" s="224"/>
      <c r="U43" s="224"/>
      <c r="V43" s="224"/>
    </row>
    <row r="44" spans="1:22" x14ac:dyDescent="0.15">
      <c r="A44" s="218" t="s">
        <v>191</v>
      </c>
      <c r="C44" s="230"/>
      <c r="D44" s="231"/>
      <c r="E44" s="231"/>
      <c r="F44" s="19" t="s">
        <v>35</v>
      </c>
      <c r="G44" s="19"/>
      <c r="H44" s="19"/>
      <c r="I44" s="19"/>
      <c r="J44" s="19"/>
      <c r="K44" s="19"/>
      <c r="L44" s="19"/>
      <c r="M44" s="19"/>
      <c r="N44" s="231"/>
      <c r="O44" s="231"/>
      <c r="P44" s="231"/>
      <c r="Q44" s="232">
        <v>13</v>
      </c>
      <c r="R44" s="233" t="s">
        <v>388</v>
      </c>
      <c r="S44" s="224"/>
      <c r="T44" s="224"/>
      <c r="U44" s="224"/>
      <c r="V44" s="224"/>
    </row>
    <row r="45" spans="1:22" ht="14.25" thickBot="1" x14ac:dyDescent="0.2">
      <c r="A45" s="218" t="s">
        <v>192</v>
      </c>
      <c r="C45" s="230"/>
      <c r="D45" s="231"/>
      <c r="E45" s="19" t="s">
        <v>193</v>
      </c>
      <c r="F45" s="19"/>
      <c r="G45" s="19"/>
      <c r="H45" s="19"/>
      <c r="I45" s="19"/>
      <c r="J45" s="19"/>
      <c r="K45" s="19"/>
      <c r="L45" s="19"/>
      <c r="M45" s="19"/>
      <c r="N45" s="231"/>
      <c r="O45" s="231"/>
      <c r="P45" s="231"/>
      <c r="Q45" s="232">
        <v>20</v>
      </c>
      <c r="R45" s="243" t="s">
        <v>388</v>
      </c>
      <c r="S45" s="224"/>
      <c r="T45" s="224"/>
      <c r="U45" s="224"/>
      <c r="V45" s="224"/>
    </row>
    <row r="46" spans="1:22" x14ac:dyDescent="0.15">
      <c r="A46" s="218" t="s">
        <v>194</v>
      </c>
      <c r="C46" s="230"/>
      <c r="D46" s="231"/>
      <c r="E46" s="231"/>
      <c r="F46" s="19" t="s">
        <v>195</v>
      </c>
      <c r="G46" s="19"/>
      <c r="H46" s="19"/>
      <c r="I46" s="19"/>
      <c r="J46" s="19"/>
      <c r="K46" s="19"/>
      <c r="L46" s="231"/>
      <c r="M46" s="231"/>
      <c r="N46" s="231"/>
      <c r="O46" s="410"/>
      <c r="P46" s="411"/>
      <c r="Q46" s="232">
        <v>20</v>
      </c>
      <c r="R46" s="233" t="s">
        <v>388</v>
      </c>
      <c r="S46" s="412" t="s">
        <v>317</v>
      </c>
      <c r="T46" s="413"/>
      <c r="U46" s="413"/>
      <c r="V46" s="414"/>
    </row>
    <row r="47" spans="1:22" ht="14.25" thickBot="1" x14ac:dyDescent="0.2">
      <c r="A47" s="218" t="s">
        <v>196</v>
      </c>
      <c r="C47" s="244"/>
      <c r="D47" s="245"/>
      <c r="E47" s="245"/>
      <c r="F47" s="246" t="s">
        <v>35</v>
      </c>
      <c r="G47" s="246"/>
      <c r="H47" s="246"/>
      <c r="I47" s="246"/>
      <c r="J47" s="246"/>
      <c r="K47" s="246"/>
      <c r="L47" s="245"/>
      <c r="M47" s="245"/>
      <c r="N47" s="245"/>
      <c r="O47" s="415"/>
      <c r="P47" s="416"/>
      <c r="Q47" s="232" t="s">
        <v>11</v>
      </c>
      <c r="R47" s="233" t="s">
        <v>388</v>
      </c>
      <c r="S47" s="417" t="s">
        <v>130</v>
      </c>
      <c r="T47" s="418"/>
      <c r="U47" s="419" t="s">
        <v>132</v>
      </c>
      <c r="V47" s="420"/>
    </row>
    <row r="48" spans="1:22" x14ac:dyDescent="0.15">
      <c r="A48" s="218" t="s">
        <v>199</v>
      </c>
      <c r="C48" s="236"/>
      <c r="D48" s="237" t="s">
        <v>180</v>
      </c>
      <c r="E48" s="237"/>
      <c r="F48" s="238"/>
      <c r="G48" s="238"/>
      <c r="H48" s="238"/>
      <c r="I48" s="238"/>
      <c r="J48" s="238"/>
      <c r="K48" s="238"/>
      <c r="L48" s="238"/>
      <c r="M48" s="238"/>
      <c r="N48" s="237"/>
      <c r="O48" s="237"/>
      <c r="P48" s="237"/>
      <c r="Q48" s="240">
        <v>-62531</v>
      </c>
      <c r="R48" s="247" t="s">
        <v>388</v>
      </c>
      <c r="S48" s="421"/>
      <c r="T48" s="422"/>
      <c r="U48" s="248">
        <v>-62531</v>
      </c>
      <c r="V48" s="311" t="s">
        <v>388</v>
      </c>
    </row>
    <row r="49" spans="1:22" x14ac:dyDescent="0.15">
      <c r="A49" s="218" t="s">
        <v>201</v>
      </c>
      <c r="C49" s="230"/>
      <c r="D49" s="231" t="s">
        <v>202</v>
      </c>
      <c r="E49" s="231"/>
      <c r="F49" s="231"/>
      <c r="G49" s="231"/>
      <c r="H49" s="231"/>
      <c r="I49" s="231"/>
      <c r="J49" s="231"/>
      <c r="K49" s="231"/>
      <c r="L49" s="231"/>
      <c r="M49" s="19"/>
      <c r="N49" s="231"/>
      <c r="O49" s="231"/>
      <c r="P49" s="249"/>
      <c r="Q49" s="250">
        <v>62173</v>
      </c>
      <c r="R49" s="251" t="s">
        <v>394</v>
      </c>
      <c r="S49" s="423"/>
      <c r="T49" s="424"/>
      <c r="U49" s="252">
        <v>62173</v>
      </c>
      <c r="V49" s="253" t="s">
        <v>394</v>
      </c>
    </row>
    <row r="50" spans="1:22" x14ac:dyDescent="0.15">
      <c r="A50" s="218" t="s">
        <v>203</v>
      </c>
      <c r="C50" s="230"/>
      <c r="D50" s="231"/>
      <c r="E50" s="231" t="s">
        <v>204</v>
      </c>
      <c r="F50" s="231"/>
      <c r="G50" s="106"/>
      <c r="H50" s="106"/>
      <c r="I50" s="106"/>
      <c r="J50" s="106"/>
      <c r="K50" s="106"/>
      <c r="L50" s="231"/>
      <c r="M50" s="19"/>
      <c r="N50" s="231"/>
      <c r="O50" s="231"/>
      <c r="P50" s="249"/>
      <c r="Q50" s="252">
        <v>47817</v>
      </c>
      <c r="R50" s="253" t="s">
        <v>388</v>
      </c>
      <c r="S50" s="425"/>
      <c r="T50" s="426"/>
      <c r="U50" s="252">
        <v>47817</v>
      </c>
      <c r="V50" s="253" t="s">
        <v>388</v>
      </c>
    </row>
    <row r="51" spans="1:22" x14ac:dyDescent="0.15">
      <c r="A51" s="218" t="s">
        <v>205</v>
      </c>
      <c r="C51" s="244"/>
      <c r="D51" s="231"/>
      <c r="E51" s="231" t="s">
        <v>206</v>
      </c>
      <c r="F51" s="123"/>
      <c r="G51" s="123"/>
      <c r="H51" s="123"/>
      <c r="I51" s="123"/>
      <c r="J51" s="123"/>
      <c r="K51" s="123"/>
      <c r="L51" s="231"/>
      <c r="M51" s="19"/>
      <c r="N51" s="231"/>
      <c r="O51" s="231"/>
      <c r="P51" s="249"/>
      <c r="Q51" s="254">
        <v>14355</v>
      </c>
      <c r="R51" s="255" t="s">
        <v>388</v>
      </c>
      <c r="S51" s="427"/>
      <c r="T51" s="428"/>
      <c r="U51" s="252">
        <v>14355</v>
      </c>
      <c r="V51" s="253" t="s">
        <v>388</v>
      </c>
    </row>
    <row r="52" spans="1:22" x14ac:dyDescent="0.15">
      <c r="A52" s="218" t="s">
        <v>207</v>
      </c>
      <c r="C52" s="236"/>
      <c r="D52" s="237" t="s">
        <v>208</v>
      </c>
      <c r="E52" s="237"/>
      <c r="F52" s="116"/>
      <c r="G52" s="116"/>
      <c r="H52" s="116"/>
      <c r="I52" s="256"/>
      <c r="J52" s="256"/>
      <c r="K52" s="256"/>
      <c r="L52" s="237"/>
      <c r="M52" s="237"/>
      <c r="N52" s="237"/>
      <c r="O52" s="237"/>
      <c r="P52" s="257"/>
      <c r="Q52" s="240">
        <v>-359</v>
      </c>
      <c r="R52" s="247" t="s">
        <v>394</v>
      </c>
      <c r="S52" s="429"/>
      <c r="T52" s="430"/>
      <c r="U52" s="240">
        <v>-359</v>
      </c>
      <c r="V52" s="247" t="s">
        <v>394</v>
      </c>
    </row>
    <row r="53" spans="1:22" x14ac:dyDescent="0.15">
      <c r="A53" s="218" t="s">
        <v>209</v>
      </c>
      <c r="C53" s="230"/>
      <c r="D53" s="231" t="s">
        <v>328</v>
      </c>
      <c r="E53" s="231"/>
      <c r="F53" s="123"/>
      <c r="G53" s="123"/>
      <c r="H53" s="123"/>
      <c r="I53" s="106"/>
      <c r="J53" s="106"/>
      <c r="K53" s="106"/>
      <c r="L53" s="231"/>
      <c r="M53" s="231"/>
      <c r="N53" s="231"/>
      <c r="O53" s="231"/>
      <c r="P53" s="249"/>
      <c r="Q53" s="406"/>
      <c r="R53" s="407"/>
      <c r="S53" s="258">
        <v>-3682</v>
      </c>
      <c r="T53" s="259" t="s">
        <v>394</v>
      </c>
      <c r="U53" s="252">
        <v>3682</v>
      </c>
      <c r="V53" s="253" t="s">
        <v>394</v>
      </c>
    </row>
    <row r="54" spans="1:22" x14ac:dyDescent="0.15">
      <c r="A54" s="218" t="s">
        <v>210</v>
      </c>
      <c r="C54" s="230"/>
      <c r="D54" s="231"/>
      <c r="E54" s="123" t="s">
        <v>211</v>
      </c>
      <c r="F54" s="123"/>
      <c r="G54" s="123"/>
      <c r="H54" s="106"/>
      <c r="I54" s="106"/>
      <c r="J54" s="106"/>
      <c r="K54" s="106"/>
      <c r="L54" s="231"/>
      <c r="M54" s="231"/>
      <c r="N54" s="231"/>
      <c r="O54" s="231"/>
      <c r="P54" s="249"/>
      <c r="Q54" s="406"/>
      <c r="R54" s="407"/>
      <c r="S54" s="260">
        <v>11875</v>
      </c>
      <c r="T54" s="261" t="s">
        <v>388</v>
      </c>
      <c r="U54" s="252">
        <v>-11875</v>
      </c>
      <c r="V54" s="253" t="s">
        <v>388</v>
      </c>
    </row>
    <row r="55" spans="1:22" x14ac:dyDescent="0.15">
      <c r="A55" s="218" t="s">
        <v>212</v>
      </c>
      <c r="C55" s="230"/>
      <c r="D55" s="231"/>
      <c r="E55" s="123" t="s">
        <v>213</v>
      </c>
      <c r="F55" s="123"/>
      <c r="G55" s="123"/>
      <c r="H55" s="123"/>
      <c r="I55" s="106"/>
      <c r="J55" s="106"/>
      <c r="K55" s="106"/>
      <c r="L55" s="231"/>
      <c r="M55" s="231"/>
      <c r="N55" s="231"/>
      <c r="O55" s="231"/>
      <c r="P55" s="249"/>
      <c r="Q55" s="406"/>
      <c r="R55" s="407"/>
      <c r="S55" s="260">
        <v>-13437</v>
      </c>
      <c r="T55" s="261" t="s">
        <v>388</v>
      </c>
      <c r="U55" s="252">
        <v>13437</v>
      </c>
      <c r="V55" s="253" t="s">
        <v>388</v>
      </c>
    </row>
    <row r="56" spans="1:22" x14ac:dyDescent="0.15">
      <c r="A56" s="218" t="s">
        <v>214</v>
      </c>
      <c r="C56" s="230"/>
      <c r="D56" s="231"/>
      <c r="E56" s="123" t="s">
        <v>215</v>
      </c>
      <c r="F56" s="123"/>
      <c r="G56" s="123"/>
      <c r="H56" s="123"/>
      <c r="I56" s="106"/>
      <c r="J56" s="106"/>
      <c r="K56" s="106"/>
      <c r="L56" s="231"/>
      <c r="M56" s="231"/>
      <c r="N56" s="231"/>
      <c r="O56" s="231"/>
      <c r="P56" s="249"/>
      <c r="Q56" s="406"/>
      <c r="R56" s="407"/>
      <c r="S56" s="260">
        <v>2030</v>
      </c>
      <c r="T56" s="261" t="s">
        <v>388</v>
      </c>
      <c r="U56" s="252">
        <v>-2030</v>
      </c>
      <c r="V56" s="253" t="s">
        <v>388</v>
      </c>
    </row>
    <row r="57" spans="1:22" x14ac:dyDescent="0.15">
      <c r="A57" s="218" t="s">
        <v>216</v>
      </c>
      <c r="C57" s="230"/>
      <c r="D57" s="231"/>
      <c r="E57" s="123" t="s">
        <v>217</v>
      </c>
      <c r="F57" s="123"/>
      <c r="G57" s="123"/>
      <c r="H57" s="123"/>
      <c r="I57" s="106"/>
      <c r="J57" s="20"/>
      <c r="K57" s="106"/>
      <c r="L57" s="231"/>
      <c r="M57" s="231"/>
      <c r="N57" s="231"/>
      <c r="O57" s="231"/>
      <c r="P57" s="249"/>
      <c r="Q57" s="406"/>
      <c r="R57" s="407"/>
      <c r="S57" s="260">
        <v>-4151</v>
      </c>
      <c r="T57" s="261" t="s">
        <v>388</v>
      </c>
      <c r="U57" s="252">
        <v>4151</v>
      </c>
      <c r="V57" s="253" t="s">
        <v>388</v>
      </c>
    </row>
    <row r="58" spans="1:22" x14ac:dyDescent="0.15">
      <c r="A58" s="218" t="s">
        <v>218</v>
      </c>
      <c r="C58" s="230"/>
      <c r="D58" s="231" t="s">
        <v>219</v>
      </c>
      <c r="E58" s="231"/>
      <c r="F58" s="123"/>
      <c r="G58" s="106"/>
      <c r="H58" s="106"/>
      <c r="I58" s="106"/>
      <c r="J58" s="106"/>
      <c r="K58" s="106"/>
      <c r="L58" s="231"/>
      <c r="M58" s="231"/>
      <c r="N58" s="231"/>
      <c r="O58" s="231"/>
      <c r="P58" s="249"/>
      <c r="Q58" s="252">
        <v>14</v>
      </c>
      <c r="R58" s="253" t="s">
        <v>388</v>
      </c>
      <c r="S58" s="260">
        <v>14</v>
      </c>
      <c r="T58" s="261" t="s">
        <v>388</v>
      </c>
      <c r="U58" s="408"/>
      <c r="V58" s="409"/>
    </row>
    <row r="59" spans="1:22" x14ac:dyDescent="0.15">
      <c r="A59" s="218" t="s">
        <v>220</v>
      </c>
      <c r="C59" s="230"/>
      <c r="D59" s="231" t="s">
        <v>221</v>
      </c>
      <c r="E59" s="231"/>
      <c r="F59" s="123"/>
      <c r="G59" s="123"/>
      <c r="H59" s="106"/>
      <c r="I59" s="106"/>
      <c r="J59" s="106"/>
      <c r="K59" s="106"/>
      <c r="L59" s="231"/>
      <c r="M59" s="242"/>
      <c r="N59" s="242"/>
      <c r="O59" s="242"/>
      <c r="P59" s="262"/>
      <c r="Q59" s="252">
        <v>5464</v>
      </c>
      <c r="R59" s="253" t="s">
        <v>388</v>
      </c>
      <c r="S59" s="260">
        <v>5464</v>
      </c>
      <c r="T59" s="261" t="s">
        <v>388</v>
      </c>
      <c r="U59" s="408"/>
      <c r="V59" s="409"/>
    </row>
    <row r="60" spans="1:22" x14ac:dyDescent="0.15">
      <c r="A60" s="218" t="s">
        <v>223</v>
      </c>
      <c r="C60" s="244"/>
      <c r="D60" s="245" t="s">
        <v>35</v>
      </c>
      <c r="E60" s="245"/>
      <c r="F60" s="108"/>
      <c r="G60" s="108"/>
      <c r="H60" s="108"/>
      <c r="I60" s="124"/>
      <c r="J60" s="124"/>
      <c r="K60" s="124"/>
      <c r="L60" s="245"/>
      <c r="M60" s="245"/>
      <c r="N60" s="245"/>
      <c r="O60" s="245"/>
      <c r="P60" s="263"/>
      <c r="Q60" s="252">
        <v>102</v>
      </c>
      <c r="R60" s="253" t="s">
        <v>388</v>
      </c>
      <c r="S60" s="260" t="s">
        <v>11</v>
      </c>
      <c r="T60" s="261" t="s">
        <v>388</v>
      </c>
      <c r="U60" s="252">
        <v>102</v>
      </c>
      <c r="V60" s="253" t="s">
        <v>388</v>
      </c>
    </row>
    <row r="61" spans="1:22" x14ac:dyDescent="0.15">
      <c r="A61" s="218" t="s">
        <v>224</v>
      </c>
      <c r="C61" s="264" t="s">
        <v>225</v>
      </c>
      <c r="D61" s="265"/>
      <c r="E61" s="265"/>
      <c r="F61" s="266"/>
      <c r="G61" s="266"/>
      <c r="H61" s="267"/>
      <c r="I61" s="267"/>
      <c r="J61" s="268"/>
      <c r="K61" s="267"/>
      <c r="L61" s="265"/>
      <c r="M61" s="265"/>
      <c r="N61" s="265"/>
      <c r="O61" s="265"/>
      <c r="P61" s="269"/>
      <c r="Q61" s="270">
        <v>5220</v>
      </c>
      <c r="R61" s="271" t="s">
        <v>394</v>
      </c>
      <c r="S61" s="272">
        <v>1796</v>
      </c>
      <c r="T61" s="273" t="s">
        <v>388</v>
      </c>
      <c r="U61" s="270">
        <v>3425</v>
      </c>
      <c r="V61" s="271" t="s">
        <v>388</v>
      </c>
    </row>
    <row r="62" spans="1:22" ht="14.25" thickBot="1" x14ac:dyDescent="0.2">
      <c r="A62" s="218" t="s">
        <v>197</v>
      </c>
      <c r="C62" s="274" t="s">
        <v>198</v>
      </c>
      <c r="D62" s="275"/>
      <c r="E62" s="275"/>
      <c r="F62" s="127"/>
      <c r="G62" s="127"/>
      <c r="H62" s="128"/>
      <c r="I62" s="128"/>
      <c r="J62" s="129"/>
      <c r="K62" s="128"/>
      <c r="L62" s="275"/>
      <c r="M62" s="275"/>
      <c r="N62" s="275"/>
      <c r="O62" s="275"/>
      <c r="P62" s="275"/>
      <c r="Q62" s="276">
        <v>189131</v>
      </c>
      <c r="R62" s="277" t="s">
        <v>388</v>
      </c>
      <c r="S62" s="278">
        <v>285134</v>
      </c>
      <c r="T62" s="279" t="s">
        <v>388</v>
      </c>
      <c r="U62" s="276">
        <v>-96003</v>
      </c>
      <c r="V62" s="277" t="s">
        <v>388</v>
      </c>
    </row>
    <row r="63" spans="1:22" ht="14.25" thickBot="1" x14ac:dyDescent="0.2">
      <c r="A63" s="218" t="s">
        <v>226</v>
      </c>
      <c r="C63" s="280" t="s">
        <v>227</v>
      </c>
      <c r="D63" s="281"/>
      <c r="E63" s="282"/>
      <c r="F63" s="282"/>
      <c r="G63" s="282"/>
      <c r="H63" s="282"/>
      <c r="I63" s="282"/>
      <c r="J63" s="282"/>
      <c r="K63" s="282"/>
      <c r="L63" s="282"/>
      <c r="M63" s="282"/>
      <c r="N63" s="282"/>
      <c r="O63" s="282"/>
      <c r="P63" s="282"/>
      <c r="Q63" s="283">
        <v>194351</v>
      </c>
      <c r="R63" s="284" t="s">
        <v>394</v>
      </c>
      <c r="S63" s="285">
        <v>286930</v>
      </c>
      <c r="T63" s="286" t="s">
        <v>388</v>
      </c>
      <c r="U63" s="283">
        <v>-92578</v>
      </c>
      <c r="V63" s="284" t="s">
        <v>388</v>
      </c>
    </row>
    <row r="64" spans="1:22" s="288" customFormat="1" ht="12" customHeight="1" x14ac:dyDescent="0.15">
      <c r="A64" s="287"/>
      <c r="Q64" s="289"/>
      <c r="R64" s="290"/>
      <c r="S64" s="290"/>
      <c r="T64" s="290"/>
      <c r="U64" s="290"/>
      <c r="V64" s="291"/>
    </row>
    <row r="65" spans="1:21" s="288" customFormat="1" x14ac:dyDescent="0.15">
      <c r="A65" s="287"/>
      <c r="C65" s="292"/>
      <c r="D65" s="292" t="s">
        <v>324</v>
      </c>
      <c r="E65" s="289"/>
      <c r="F65" s="293"/>
      <c r="G65" s="289"/>
      <c r="H65" s="289"/>
      <c r="I65" s="294"/>
      <c r="J65" s="294"/>
      <c r="K65" s="293"/>
      <c r="L65" s="293"/>
      <c r="M65" s="293"/>
      <c r="N65" s="176"/>
      <c r="O65" s="176"/>
      <c r="P65" s="176"/>
      <c r="Q65" s="295"/>
      <c r="R65" s="53"/>
      <c r="S65" s="53"/>
      <c r="T65" s="53"/>
      <c r="U65" s="53"/>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注記</vt:lpstr>
      <vt:lpstr>行政コスト及び純資産変動計算書</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i0003349</dc:creator>
  <cp:lastModifiedBy>work</cp:lastModifiedBy>
  <cp:lastPrinted>2018-06-23T00:54:47Z</cp:lastPrinted>
  <dcterms:created xsi:type="dcterms:W3CDTF">2018-06-19T01:59:29Z</dcterms:created>
  <dcterms:modified xsi:type="dcterms:W3CDTF">2018-06-27T00:51:49Z</dcterms:modified>
</cp:coreProperties>
</file>