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gyomu.local\財政課\財政課\zaiseika\■決算係\71地方公会計\H30\24_財務書類\全体\"/>
    </mc:Choice>
  </mc:AlternateContent>
  <bookViews>
    <workbookView xWindow="0" yWindow="0" windowWidth="19200" windowHeight="11955"/>
  </bookViews>
  <sheets>
    <sheet name="全体貸借対照表" sheetId="5" r:id="rId1"/>
    <sheet name="全体行政コスト計算書" sheetId="6" r:id="rId2"/>
    <sheet name="全体純資産変動計算書" sheetId="7" r:id="rId3"/>
    <sheet name="全体資金収支計算書" sheetId="8" r:id="rId4"/>
    <sheet name="全体行政コスト及び純資産変動計算書" sheetId="9" state="hidden" r:id="rId5"/>
    <sheet name="注記" sheetId="10" r:id="rId6"/>
  </sheets>
  <externalReferences>
    <externalReference r:id="rId7"/>
    <externalReference r:id="rId8"/>
  </externalReferences>
  <definedNames>
    <definedName name="CSV">#REF!</definedName>
    <definedName name="CSVDATA">#REF!</definedName>
    <definedName name="_xlnm.Print_Area" localSheetId="4">全体行政コスト及び純資産変動計算書!$B$1:$W$65</definedName>
    <definedName name="_xlnm.Print_Area" localSheetId="1">全体行政コスト計算書!$B$1:$P$50</definedName>
    <definedName name="_xlnm.Print_Area" localSheetId="3">全体資金収支計算書!$B$1:$O$69</definedName>
    <definedName name="_xlnm.Print_Area" localSheetId="2">全体純資産変動計算書!$B$1:$Q$32</definedName>
    <definedName name="_xlnm.Print_Area" localSheetId="0">全体貸借対照表!$C$1:$AB$72</definedName>
    <definedName name="カテゴリ一覧">[2]カテゴリ!$M$6:$M$16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[2]論理データ型!$A$3:$A$41</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9" i="5" l="1"/>
  <c r="AD63" i="5"/>
  <c r="AD59" i="5" s="1"/>
  <c r="AD54" i="5"/>
  <c r="AD47" i="5"/>
  <c r="AD43" i="5"/>
  <c r="AD32" i="5"/>
  <c r="AE20" i="5"/>
  <c r="AD16" i="5"/>
  <c r="AE14" i="5"/>
  <c r="AE29" i="5" s="1"/>
  <c r="AE70" i="5" s="1"/>
  <c r="Q66" i="8"/>
  <c r="Q62" i="8"/>
  <c r="Q67" i="8" s="1"/>
  <c r="Q59" i="8"/>
  <c r="Q58" i="8"/>
  <c r="Q55" i="8"/>
  <c r="Q52" i="8"/>
  <c r="Q50" i="8"/>
  <c r="Q44" i="8"/>
  <c r="Q38" i="8"/>
  <c r="Q36" i="8"/>
  <c r="Q32" i="8"/>
  <c r="Q27" i="8"/>
  <c r="Q22" i="8"/>
  <c r="Q17" i="8"/>
  <c r="U30" i="7"/>
  <c r="U28" i="7"/>
  <c r="U27" i="7"/>
  <c r="U26" i="7"/>
  <c r="W21" i="7"/>
  <c r="V21" i="7"/>
  <c r="V29" i="7" s="1"/>
  <c r="U19" i="7"/>
  <c r="U18" i="7"/>
  <c r="W17" i="7"/>
  <c r="U17" i="7" s="1"/>
  <c r="U16" i="7"/>
  <c r="U15" i="7"/>
  <c r="R48" i="6"/>
  <c r="R45" i="6"/>
  <c r="R39" i="6"/>
  <c r="R38" i="6"/>
  <c r="R35" i="6"/>
  <c r="R30" i="6"/>
  <c r="R26" i="6"/>
  <c r="R21" i="6"/>
  <c r="R16" i="6"/>
  <c r="AD46" i="5" l="1"/>
  <c r="AD15" i="5"/>
  <c r="Q16" i="8"/>
  <c r="W20" i="7"/>
  <c r="R15" i="6"/>
  <c r="R14" i="6" s="1"/>
  <c r="AD14" i="5" l="1"/>
  <c r="AD70" i="5" s="1"/>
  <c r="U20" i="7"/>
  <c r="W29" i="7"/>
  <c r="U29" i="7" s="1"/>
</calcChain>
</file>

<file path=xl/sharedStrings.xml><?xml version="1.0" encoding="utf-8"?>
<sst xmlns="http://schemas.openxmlformats.org/spreadsheetml/2006/main" count="766" uniqueCount="408">
  <si>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</si>
  <si>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</si>
  <si>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</si>
  <si>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</si>
  <si>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</si>
  <si>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</si>
  <si>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</si>
  <si>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</si>
  <si>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</si>
  <si>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</si>
  <si>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</si>
  <si>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</si>
  <si>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</si>
  <si>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</si>
  <si>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</si>
  <si>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</si>
  <si>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</si>
  <si>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</si>
  <si>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</si>
  <si>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</si>
  <si>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</si>
  <si>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</si>
  <si>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</si>
  <si>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</si>
  <si>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</si>
  <si>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</si>
  <si>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</si>
  <si>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</si>
  <si>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</si>
  <si>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</si>
  <si>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</si>
  <si>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</si>
  <si>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</si>
  <si>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</si>
  <si>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</si>
  <si>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</si>
  <si>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</si>
  <si>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</si>
  <si>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</si>
  <si>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</si>
  <si>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</si>
  <si>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</si>
  <si>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</si>
  <si>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</si>
  <si>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</si>
  <si>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</si>
  <si>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</si>
  <si>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</si>
  <si>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</si>
  <si>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</si>
  <si>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</si>
  <si>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</si>
  <si>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</si>
  <si>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</si>
  <si>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</si>
  <si>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</si>
  <si>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</si>
  <si>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</si>
  <si>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</si>
  <si>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</si>
  <si>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</si>
  <si>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</si>
  <si>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</si>
  <si>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</si>
  <si>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</si>
  <si>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</si>
  <si>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</si>
  <si>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</si>
  <si>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</si>
  <si>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</si>
  <si>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</si>
  <si>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</si>
  <si>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</si>
  <si>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</si>
  <si>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</si>
  <si>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</si>
  <si>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</si>
  <si>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</si>
  <si>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</si>
  <si>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</si>
  <si>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</si>
  <si>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</si>
  <si>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</si>
  <si>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</si>
  <si>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</si>
  <si>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</si>
  <si>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</si>
  <si>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</si>
  <si>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</si>
  <si>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</si>
  <si>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</si>
  <si>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</si>
  <si>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</si>
  <si>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</si>
  <si>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</si>
  <si>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</si>
  <si>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</si>
  <si>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</si>
  <si>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繰延資産</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</si>
  <si>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</si>
  <si>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</si>
  <si>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</si>
  <si>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</si>
  <si>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</si>
  <si>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</si>
  <si>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</si>
  <si>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</si>
  <si>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</si>
  <si>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</si>
  <si>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</si>
  <si>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</si>
  <si>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</si>
  <si>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</si>
  <si>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</si>
  <si>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</si>
  <si>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</si>
  <si>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</si>
  <si>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</si>
  <si>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</si>
  <si>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</si>
  <si>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</si>
  <si>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</si>
  <si>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</si>
  <si>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</si>
  <si>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</si>
  <si>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</si>
  <si>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</si>
  <si>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</si>
  <si>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</si>
  <si>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</si>
  <si>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</si>
  <si>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</si>
  <si>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</si>
  <si>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</si>
  <si>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</si>
  <si>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</si>
  <si>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</si>
  <si>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</si>
  <si>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</si>
  <si>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</si>
  <si>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</si>
  <si>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</si>
  <si>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</si>
  <si>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</si>
  <si>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</si>
  <si>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</si>
  <si>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</si>
  <si>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</si>
  <si>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</si>
  <si>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</si>
  <si>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</si>
  <si>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</si>
  <si>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</si>
  <si>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</si>
  <si>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</si>
  <si>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</si>
  <si>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</si>
  <si>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</si>
  <si>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</si>
  <si>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</si>
  <si>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</si>
  <si>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</si>
  <si>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</si>
  <si>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</si>
  <si>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</si>
  <si>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</si>
  <si>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</si>
  <si>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</si>
  <si>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</si>
  <si>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</si>
  <si>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</si>
  <si>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</si>
  <si>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</si>
  <si>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</si>
  <si>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</si>
  <si>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</si>
  <si>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</si>
  <si>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</si>
  <si>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</si>
  <si>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</si>
  <si>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</si>
  <si>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</si>
  <si>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</si>
  <si>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</si>
  <si>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</si>
  <si>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</si>
  <si>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</si>
  <si>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</si>
  <si>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</si>
  <si>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</si>
  <si>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</si>
  <si>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</si>
  <si>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</si>
  <si>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</si>
  <si>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</si>
  <si>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</si>
  <si>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</si>
  <si>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</si>
  <si>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</si>
  <si>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</si>
  <si>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</si>
  <si>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</si>
  <si>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</si>
  <si>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</si>
  <si>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</si>
  <si>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</si>
  <si>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</si>
  <si>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</si>
  <si>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</si>
  <si>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</si>
  <si>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</si>
  <si>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</si>
  <si>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</si>
  <si>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</si>
  <si>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</si>
  <si>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</si>
  <si>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</si>
  <si>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</si>
  <si>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</si>
  <si>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</si>
  <si>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</si>
  <si>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</si>
  <si>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</si>
  <si>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</si>
  <si>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</si>
  <si>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</si>
  <si>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</si>
  <si>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</si>
  <si>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</si>
  <si>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</si>
  <si>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</si>
  <si>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</si>
  <si>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</si>
  <si>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</si>
  <si>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</si>
  <si>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</si>
  <si>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</si>
  <si>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</si>
  <si>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</si>
  <si>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</si>
  <si>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</si>
  <si>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</si>
  <si>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</si>
  <si>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</si>
  <si>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</si>
  <si>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</si>
  <si>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</si>
  <si>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</si>
  <si>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</si>
  <si>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</si>
  <si>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</si>
  <si>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</si>
  <si>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</si>
  <si>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</si>
  <si>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</si>
  <si>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</si>
  <si>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</si>
  <si>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</si>
  <si>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</si>
  <si>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</si>
  <si>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</si>
  <si>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</si>
  <si>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</si>
  <si>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</si>
  <si>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</si>
  <si>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</si>
  <si>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</si>
  <si>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</si>
  <si>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</si>
  <si>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</si>
  <si>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</si>
  <si>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</si>
  <si>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</si>
  <si>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</si>
  <si>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</si>
  <si>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</si>
  <si>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</si>
  <si>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</si>
  <si>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</si>
  <si>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</si>
  <si>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</si>
  <si>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</si>
  <si>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</si>
  <si>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</si>
  <si>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</si>
  <si>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</si>
  <si>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</si>
  <si>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</si>
  <si>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</si>
  <si>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</si>
  <si>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</si>
  <si>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</si>
  <si>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</si>
  <si>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</si>
  <si>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</si>
  <si>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</si>
  <si>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</si>
  <si>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</si>
  <si>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</si>
  <si>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</si>
  <si>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</si>
  <si>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</si>
  <si>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</si>
  <si>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</si>
  <si>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</si>
  <si>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</si>
  <si>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</si>
  <si>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</si>
  <si>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</si>
  <si>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</si>
  <si>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</si>
  <si>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</si>
  <si>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</si>
  <si>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</si>
  <si>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</si>
  <si>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</si>
  <si>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</si>
  <si>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</si>
  <si>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</si>
  <si>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</si>
  <si>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</si>
  <si>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</si>
  <si>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</si>
  <si>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</si>
  <si>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</si>
  <si>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</si>
  <si>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</si>
  <si>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</si>
  <si>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</si>
  <si>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</si>
  <si>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</si>
  <si>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</si>
  <si>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</si>
  <si>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*出力条件</t>
  </si>
  <si>
    <t>*会計年度 ： H30</t>
  </si>
  <si>
    <t>*出力帳票選択 ： 財務書類</t>
  </si>
  <si>
    <t>*団体区分 ： 全体</t>
  </si>
  <si>
    <t>*団体／会計コード ：</t>
  </si>
  <si>
    <t>*出力範囲 ： 年次</t>
  </si>
  <si>
    <t>*出力金額単位 ： 百万円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</si>
  <si>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</si>
  <si>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</si>
  <si>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</si>
  <si>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</si>
  <si>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</si>
  <si>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</si>
  <si>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全体資金収支計算書における資金の範囲</t>
  </si>
  <si>
    <t>採用した消費税等の会計処理</t>
  </si>
  <si>
    <t>２．重要な会計方針の変更等</t>
  </si>
  <si>
    <t>会計処理の原則または手続を変更した場合には、その旨、変更の理由及び当該変更が全体財務書類に与えている影響の内容</t>
  </si>
  <si>
    <t>変更していません。</t>
  </si>
  <si>
    <t>表示方法を変更した場合には、その旨</t>
  </si>
  <si>
    <t>全体資金収支計算書における資金の範囲を変更した場合には、その旨、変更の理由及び当該変更が全体資金収支計算書に与えている影響の内容</t>
  </si>
  <si>
    <t>３．重要な後発事象</t>
  </si>
  <si>
    <t>主要な業務の改廃</t>
  </si>
  <si>
    <t>該当はありません。</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</si>
  <si>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</si>
  <si>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</si>
  <si>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</si>
  <si>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</si>
  <si>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</si>
  <si>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保証債務及び損失補償債務負担の状況（総額、確定債務額及び履行すべき額が確定していないものの内訳（全体貸借対照表計上額及び未計上額））</t>
  </si>
  <si>
    <t>係争中の訴訟等で損害賠償等の請求を受けているもの</t>
  </si>
  <si>
    <t>５．追加情報</t>
  </si>
  <si>
    <t>連結対象団体（会計）の一覧、連結の方法（比例連結の場合は比例連結割合を含みます。）及び連結対象と判断した理由</t>
  </si>
  <si>
    <t>地方公営企業会計及びその他の特別会計は、すべて全部連結の対象としています。</t>
  </si>
  <si>
    <t>一般会計等 一般会計 ： 全部連結</t>
  </si>
  <si>
    <t>一般会計等 用地取得特別会計 ： 全部連結</t>
  </si>
  <si>
    <t>一般会計等 墓園事業特別会計 ： 全部連結</t>
  </si>
  <si>
    <t>公営企業会計 船舶交通特別会計 ： 全部連結</t>
  </si>
  <si>
    <t>公営企業会計 簡易水道事業特別会計 ： 全部連結</t>
  </si>
  <si>
    <t>公営企業会計 港湾事業特別会計 ： 全部連結</t>
  </si>
  <si>
    <t>公営企業会計 鉱泉供給事業特別会計 ： 全部連結</t>
  </si>
  <si>
    <t>公営企業会計 小規模下水道特別会計 ： 全部連結</t>
  </si>
  <si>
    <t>公営企業会計 水道事業会計 ： 全部連結</t>
  </si>
  <si>
    <t>公営企業会計 工業用水道事業会計 ： 全部連結</t>
  </si>
  <si>
    <t>公営企業会計 公共下水道事業会計 ： 全部連結</t>
  </si>
  <si>
    <t>その他 駐車場特別会計 ： 全部連結</t>
  </si>
  <si>
    <t>その他 国民健康保険特別会計 ： 全部連結</t>
  </si>
  <si>
    <t>その他 介護保険特別会計 ： 全部連結</t>
  </si>
  <si>
    <t>その他 介護予防支援事業特別会計 ： 全部連結</t>
  </si>
  <si>
    <t>その他 後期高齢者医療特別会計 ： 全部連結</t>
  </si>
  <si>
    <t>出納整理期間について、出納整理期間が設けられている旨（根拠条文を含みます。）及び出納整理期間における現金の受払い等を終了した後の計数をもって会計年度末の計数としている旨、出納整理期間が異なる連結対象団体（会計）がある場合は当該団体（会計）の一覧と修正の仕方</t>
  </si>
  <si>
    <t>表示単位未満の金額は四捨五入することとしているが、四捨五入により合計金額に齟齬が生じる場合は、その旨</t>
  </si>
  <si>
    <t>百万円未満を四捨五入して表示しているため、合計金額が一致しない場合があります。</t>
  </si>
  <si>
    <t/>
  </si>
  <si>
    <t>（単位：百万円）</t>
  </si>
  <si>
    <t>-</t>
    <phoneticPr fontId="2"/>
  </si>
  <si>
    <t>全体行政コスト計算書</t>
  </si>
  <si>
    <t>自　平成３０年４月１日　</t>
    <phoneticPr fontId="11"/>
  </si>
  <si>
    <t>至　平成３１年３月３１日</t>
    <phoneticPr fontId="11"/>
  </si>
  <si>
    <t>-</t>
    <phoneticPr fontId="11"/>
  </si>
  <si>
    <t>※</t>
  </si>
  <si>
    <t>全体純資産変動計算書</t>
  </si>
  <si>
    <t>全体資金収支計算書</t>
  </si>
  <si>
    <t>全体貸借対照表</t>
  </si>
  <si>
    <t>（平成３１年３月３１日現在）</t>
  </si>
  <si>
    <t>地方債等</t>
    <phoneticPr fontId="2"/>
  </si>
  <si>
    <t>1年内償還予定地方債等</t>
    <phoneticPr fontId="2"/>
  </si>
  <si>
    <t>全体行政コスト及び純資産変動計算書</t>
  </si>
  <si>
    <t>①　有形固定資産･･････････････････････････････取得原価
　　ただし、開始時の評価基準及び評価方法については、次のとおりです。
　ア　昭和59年度以前に取得したもの････････････再調達原価
　　ただし、道路、河川及び水路の敷地は備忘価額１円としています。
　イ　昭和60年度以後に取得したもの
　　取得原価が判明しているもの････････････････取得原価
　　取得原価が不明なもの･･････････････････････再調達原価
　　　ただし、道路、河川及び水路の敷地は備忘価額１円としています。
②　無形固定資産･･････････････････････････････取得原価
　　ただし、開始時の評価基準及び評価方法については、次のとおりです。
　　取得原価が判明しているもの････････････････取得原価
　　取得原価が不明なもの･･････････････････････再調達原価</t>
  </si>
  <si>
    <t>①　満期保有目的有価証券･･････････････････････償却原価法（定額法）
②　満期保有目的以外の有価証券
　ア　市場価格のあるもの･･････････････････････会計年度末における市場価格
　イ　市場価格のないもの･･････････････････････取得原価
③　出資金
　ア　市場価格のあるもの･･････････････････････会計年度末における市場価格
　イ　市場価格のないもの･･････････････････････出資金額</t>
  </si>
  <si>
    <t>①　投資損失引当金
　　市場価格のない投資及び出資金のうち、連結対象団体（会計）に対するものについ
　て、実質価額が著しく低下した場合における実質価額と取得価額との差額を計上して
　います。
②　徴収不能引当金
　　過去５年間の平均不納欠損率により、徴収不能見込額を計上しています。
③　退職手当引当金
　　期末自己都合要支給額を計上しています。
④　損失補償等引当金
　　履行すべき額が確定していない損失補償債務等のうち、地方公共団体の財政の健全化
　に関する法律に規定する将来負担比率の算定に含めた将来負担額を計上しています。
⑤　賞与等引当金
　　翌年度６月支給予定の期末手当及び勤勉手当並びにそれらに係る法定福利費相当額の
　見込額について、それぞれ本会計年度の期間に対応する部分を計上しています。</t>
  </si>
  <si>
    <t>①　ファイナンス・リース取引
　ア　所有権移転ファイナンス・リース取引（リース期間が１年以内のリース取引及び
　　　リース料総額が300万円以下のファイナンス・リース取引を除きます。）
　　通常の売買取引に係る方法に準じた会計処理を行っています。
　イ　ア以外のファイナンス・リース取引
　　通常の賃貸借取引に係る方法に準じた会計処理を行っています。
②　オペレーティング・リース取引
　　通常の賃貸借取引に係る方法に準じた会計処理を行っています。</t>
  </si>
  <si>
    <t>現金（手許現金、要求払預金）及び現金同等物を、資金の範囲としています。
なお、現金及び現金同等物には、出納整理期間における取引により発生する資金の受払いを含んでいます。</t>
  </si>
  <si>
    <t>消費税等の会計処理は、税込方式によっています。
ただし、地方公営企業会計については、税抜方式によっています。</t>
  </si>
  <si>
    <t>地方自治法第235条の5に基づき出納整理期間が設けられている会計においては、出納整理期間における現金の受払い等を終了した後の計数をもって会計年度末の計数としています。
なお、出納整理期間を設けていない団体（会計）と出納整理期間を設けている団体（会計）との間で、出納整理期間に現金の受払い等があった場合は、現金の受払い等が終了したものとして調整しています。</t>
  </si>
  <si>
    <t>①　有形固定資産（リース資産を除きます。）････定額法
　　なお、主な耐用年数は以下のとおりです。
　　　建物　 　８年～50年
　　　工作物 　５年～80年
　　　物品　 　２年～15年
②　無形固定資産（リース資産を除きます。）････定額法
　　ソフトウェアについては、当市における見込利用期間（５年）に基づく定額法によっ
　ています。
③　所有権移転ファイナンス・リース取引に係るリース資産（リース期間が１年以内の
　　リース取引及びリース契約１件あたりのリース料総額が300万円以下のファイナンス
　　・リース取引を除きます。）
　　　　　･･･････････自己所有の固定資産に適用する減価償却方法と同一の方法</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</si>
</sst>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quot;△ &quot;#,##0;#,##0;0"/>
    <numFmt numFmtId="178" formatCode="0;&quot;△ &quot;0"/>
    <numFmt numFmtId="179" formatCode="#,##0_ "/>
    <numFmt numFmtId="180" formatCode="#,##0;[Red]#,##0"/>
  </numFmts>
  <fonts count="20" x14ac:knownFonts="1">
    <font>
      <sz val="11"/>
      <name val="ＭＳ Ｐゴシック"/>
      <family val="3"/>
      <charset val="128"/>
    </font>
    <font>
      <sz val="11"/>
      <name val="ＭＳ Ｐゴシック"/>
      <family val="3"/>
      <charset val="128"/>
    </font>
    <font>
      <sz val="6"/>
      <name val="游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
      <sz val="10.5"/>
      <color theme="0"/>
      <name val="ＭＳ Ｐゴシック"/>
      <family val="3"/>
      <charset val="128"/>
    </font>
    <font>
      <sz val="11"/>
      <color theme="0"/>
      <name val="ＭＳ Ｐ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33">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6" fillId="0" borderId="0" xfId="5" applyFont="1" applyFill="1" applyBorder="1" applyAlignment="1">
      <alignment horizontal="center"/>
    </xf>
    <xf numFmtId="0" fontId="4" fillId="0" borderId="0" xfId="5" applyFont="1" applyFill="1" applyAlignment="1">
      <alignment vertical="center"/>
    </xf>
    <xf numFmtId="0" fontId="7" fillId="0" borderId="0" xfId="5" applyFont="1" applyAlignment="1">
      <alignment horizontal="center"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178" fontId="9" fillId="0" borderId="11" xfId="5" applyNumberFormat="1" applyFont="1" applyFill="1" applyBorder="1" applyAlignment="1">
      <alignment horizontal="center"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8" fontId="9" fillId="2" borderId="11" xfId="5" applyNumberFormat="1" applyFont="1" applyFill="1" applyBorder="1" applyAlignment="1">
      <alignment horizontal="center" vertical="center"/>
    </xf>
    <xf numFmtId="179"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38" fontId="1" fillId="0" borderId="21" xfId="6" applyFont="1" applyFill="1" applyBorder="1" applyAlignment="1">
      <alignment horizontal="center" vertical="center"/>
    </xf>
    <xf numFmtId="38" fontId="1" fillId="0" borderId="7" xfId="6" applyFont="1" applyFill="1" applyBorder="1" applyAlignment="1">
      <alignment horizontal="center" vertical="center"/>
    </xf>
    <xf numFmtId="176" fontId="1" fillId="2" borderId="22" xfId="5" applyNumberFormat="1" applyFont="1" applyFill="1" applyBorder="1" applyAlignment="1">
      <alignment horizontal="right" vertical="center"/>
    </xf>
    <xf numFmtId="179"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9" fontId="9" fillId="2" borderId="11" xfId="5" applyNumberFormat="1" applyFont="1" applyFill="1" applyBorder="1" applyAlignment="1">
      <alignment horizontal="right"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176" fontId="1" fillId="2" borderId="28" xfId="5" applyNumberFormat="1" applyFont="1" applyFill="1" applyBorder="1" applyAlignment="1">
      <alignment horizontal="right" vertical="center"/>
    </xf>
    <xf numFmtId="179" fontId="9" fillId="2" borderId="29" xfId="5" applyNumberFormat="1"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176" fontId="1" fillId="2" borderId="18" xfId="5" applyNumberFormat="1" applyFont="1" applyFill="1" applyBorder="1" applyAlignment="1">
      <alignment horizontal="right" vertical="center"/>
    </xf>
    <xf numFmtId="178" fontId="9" fillId="2" borderId="19" xfId="5" applyNumberFormat="1" applyFont="1" applyFill="1" applyBorder="1" applyAlignment="1">
      <alignment horizontal="center" vertical="center"/>
    </xf>
    <xf numFmtId="0" fontId="1" fillId="0" borderId="30" xfId="5" applyFont="1" applyFill="1" applyBorder="1" applyAlignment="1">
      <alignment horizontal="center" vertical="center"/>
    </xf>
    <xf numFmtId="179"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6" fillId="2" borderId="0" xfId="0" applyFont="1" applyFill="1" applyBorder="1" applyAlignment="1">
      <alignment horizontal="center" vertical="center"/>
    </xf>
    <xf numFmtId="0" fontId="12" fillId="2" borderId="0" xfId="0" applyFont="1" applyFill="1" applyBorder="1" applyAlignment="1"/>
    <xf numFmtId="0" fontId="7" fillId="2" borderId="0" xfId="0" applyFont="1" applyFill="1" applyBorder="1" applyAlignment="1">
      <alignment horizontal="center"/>
    </xf>
    <xf numFmtId="0" fontId="1" fillId="2" borderId="0" xfId="0" applyFont="1" applyFill="1" applyBorder="1" applyAlignment="1"/>
    <xf numFmtId="0" fontId="1" fillId="2" borderId="0" xfId="0" applyFont="1" applyFill="1" applyBorder="1" applyAlignment="1">
      <alignment horizontal="right"/>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9"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7"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7" fontId="1" fillId="2" borderId="18" xfId="0" applyNumberFormat="1" applyFont="1" applyFill="1" applyBorder="1" applyAlignment="1">
      <alignment horizontal="right" vertical="center"/>
    </xf>
    <xf numFmtId="179"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6" fillId="0" borderId="0" xfId="8" applyFont="1" applyFill="1" applyBorder="1" applyAlignment="1">
      <alignment horizontal="center"/>
    </xf>
    <xf numFmtId="0" fontId="4" fillId="0" borderId="0" xfId="8" applyFont="1" applyFill="1" applyAlignment="1">
      <alignment vertical="center"/>
    </xf>
    <xf numFmtId="0" fontId="12" fillId="0" borderId="0" xfId="8" applyFont="1" applyFill="1" applyBorder="1" applyAlignment="1">
      <alignment horizontal="center"/>
    </xf>
    <xf numFmtId="0" fontId="7"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Fill="1" applyBorder="1" applyAlignment="1">
      <alignment horizontal="center" vertical="center" wrapText="1"/>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80"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80" fontId="9" fillId="0" borderId="0" xfId="8" applyNumberFormat="1" applyFont="1" applyFill="1" applyBorder="1" applyAlignment="1">
      <alignment horizontal="center" vertical="center"/>
    </xf>
    <xf numFmtId="180"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80" fontId="1" fillId="0" borderId="42" xfId="8" applyNumberFormat="1" applyFont="1" applyFill="1" applyBorder="1" applyAlignment="1">
      <alignment horizontal="center" vertical="center"/>
    </xf>
    <xf numFmtId="180" fontId="1" fillId="0" borderId="43" xfId="8" applyNumberFormat="1" applyFont="1" applyFill="1" applyBorder="1" applyAlignment="1">
      <alignment horizontal="center"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80" fontId="9" fillId="0" borderId="13" xfId="8" applyNumberFormat="1" applyFont="1" applyFill="1" applyBorder="1" applyAlignment="1">
      <alignment horizontal="center" vertical="center"/>
    </xf>
    <xf numFmtId="180" fontId="1" fillId="0" borderId="44" xfId="8" applyNumberFormat="1" applyFont="1" applyFill="1" applyBorder="1" applyAlignment="1">
      <alignment horizontal="center" vertical="center"/>
    </xf>
    <xf numFmtId="180" fontId="1" fillId="0" borderId="45"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80" fontId="9" fillId="0" borderId="47" xfId="8" applyNumberFormat="1" applyFont="1" applyFill="1" applyBorder="1" applyAlignment="1">
      <alignment horizontal="center" vertical="center"/>
    </xf>
    <xf numFmtId="180" fontId="1" fillId="0" borderId="48" xfId="8" applyNumberFormat="1" applyFont="1" applyFill="1" applyBorder="1" applyAlignment="1">
      <alignment horizontal="center" vertical="center"/>
    </xf>
    <xf numFmtId="180" fontId="1" fillId="0" borderId="49"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50"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80" fontId="1" fillId="0" borderId="51" xfId="8" applyNumberFormat="1" applyFont="1" applyFill="1" applyBorder="1" applyAlignment="1">
      <alignment horizontal="center" vertical="center"/>
    </xf>
    <xf numFmtId="0" fontId="1" fillId="0" borderId="13" xfId="9" applyFont="1" applyFill="1" applyBorder="1" applyAlignment="1">
      <alignment horizontal="left" vertical="center"/>
    </xf>
    <xf numFmtId="176" fontId="1" fillId="0" borderId="52" xfId="8" applyNumberFormat="1" applyFont="1" applyFill="1" applyBorder="1" applyAlignment="1">
      <alignment horizontal="center"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80"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80"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0" fontId="6" fillId="2" borderId="0" xfId="3" applyFont="1" applyFill="1" applyAlignment="1">
      <alignment horizontal="center"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7" fillId="2" borderId="0" xfId="3" applyFont="1" applyFill="1" applyBorder="1" applyAlignment="1">
      <alignment horizontal="center"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9"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8"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9"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176" fontId="1" fillId="2" borderId="24" xfId="3" applyNumberFormat="1" applyFont="1" applyFill="1" applyBorder="1" applyAlignment="1">
      <alignment horizontal="righ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176" fontId="1" fillId="2" borderId="18" xfId="3" applyNumberFormat="1" applyFont="1" applyFill="1" applyBorder="1" applyAlignment="1">
      <alignment horizontal="right" vertical="center"/>
    </xf>
    <xf numFmtId="179"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9"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9"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9"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6" fillId="0" borderId="0" xfId="10" applyFont="1" applyFill="1" applyBorder="1" applyAlignment="1">
      <alignment horizontal="center" vertical="center"/>
    </xf>
    <xf numFmtId="0" fontId="4" fillId="0" borderId="0" xfId="10" applyFont="1" applyFill="1" applyAlignment="1">
      <alignment vertical="center"/>
    </xf>
    <xf numFmtId="0" fontId="7" fillId="0" borderId="0" xfId="10" applyFont="1" applyFill="1" applyBorder="1" applyAlignment="1">
      <alignment horizontal="center"/>
    </xf>
    <xf numFmtId="0" fontId="1" fillId="0" borderId="0" xfId="10" applyFont="1" applyFill="1" applyBorder="1" applyAlignment="1"/>
    <xf numFmtId="0" fontId="1" fillId="0" borderId="0" xfId="10" applyFont="1" applyFill="1" applyBorder="1" applyAlignment="1">
      <alignment horizontal="right"/>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9" fontId="9" fillId="0" borderId="1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176" fontId="1" fillId="0" borderId="24" xfId="0" applyNumberFormat="1" applyFont="1" applyFill="1" applyBorder="1" applyAlignment="1">
      <alignment horizontal="right" vertical="center"/>
    </xf>
    <xf numFmtId="179"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7" fontId="1" fillId="0" borderId="22" xfId="0" applyNumberFormat="1" applyFont="1" applyFill="1" applyBorder="1" applyAlignment="1">
      <alignment horizontal="right" vertical="center"/>
    </xf>
    <xf numFmtId="179"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38" fontId="9" fillId="0" borderId="23" xfId="0" applyNumberFormat="1"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177" fontId="1" fillId="0" borderId="3" xfId="0" applyNumberFormat="1" applyFont="1" applyBorder="1" applyAlignment="1">
      <alignment horizontal="right"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176" fontId="1" fillId="0" borderId="20" xfId="0" applyNumberFormat="1" applyFont="1" applyBorder="1" applyAlignment="1">
      <alignment horizontal="right" vertical="center"/>
    </xf>
    <xf numFmtId="38" fontId="9" fillId="0" borderId="11" xfId="0" applyNumberFormat="1" applyFont="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176" fontId="1" fillId="0" borderId="22" xfId="0" applyNumberFormat="1" applyFont="1" applyFill="1" applyBorder="1" applyAlignment="1">
      <alignment horizontal="right"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38" fontId="1" fillId="0" borderId="42"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0" xfId="0" applyFont="1" applyFill="1" applyBorder="1" applyAlignment="1">
      <alignment vertical="center"/>
    </xf>
    <xf numFmtId="0" fontId="1" fillId="0" borderId="70" xfId="9" applyFont="1" applyFill="1" applyBorder="1" applyAlignment="1">
      <alignment vertical="center"/>
    </xf>
    <xf numFmtId="0" fontId="1" fillId="0" borderId="70" xfId="9" applyFont="1" applyFill="1" applyBorder="1" applyAlignment="1">
      <alignment horizontal="left" vertical="center"/>
    </xf>
    <xf numFmtId="0" fontId="10" fillId="0" borderId="70"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1" fillId="2" borderId="0" xfId="0" applyNumberFormat="1" applyFont="1" applyFill="1">
      <alignment vertical="center"/>
    </xf>
    <xf numFmtId="0" fontId="1" fillId="0" borderId="0" xfId="8" applyFont="1" applyFill="1" applyBorder="1" applyAlignment="1">
      <alignment horizontal="right" vertical="center"/>
    </xf>
    <xf numFmtId="0" fontId="1" fillId="0" borderId="26" xfId="8" applyFont="1" applyFill="1" applyBorder="1" applyAlignment="1">
      <alignment horizontal="center" vertical="center" wrapText="1"/>
    </xf>
    <xf numFmtId="176" fontId="1" fillId="0" borderId="71" xfId="8" applyNumberFormat="1" applyFont="1" applyFill="1" applyBorder="1" applyAlignment="1">
      <alignment horizontal="center" vertical="center"/>
    </xf>
    <xf numFmtId="176" fontId="1" fillId="0" borderId="72" xfId="8" applyNumberFormat="1" applyFont="1" applyFill="1" applyBorder="1" applyAlignment="1">
      <alignment horizontal="center" vertical="center"/>
    </xf>
    <xf numFmtId="180" fontId="1" fillId="0" borderId="72" xfId="8" applyNumberFormat="1" applyFont="1" applyFill="1" applyBorder="1" applyAlignment="1">
      <alignment horizontal="center" vertical="center"/>
    </xf>
    <xf numFmtId="176" fontId="1" fillId="0" borderId="73" xfId="8" applyNumberFormat="1" applyFont="1" applyFill="1" applyBorder="1" applyAlignment="1">
      <alignment horizontal="center" vertical="center"/>
    </xf>
    <xf numFmtId="0" fontId="1" fillId="0" borderId="29" xfId="8" applyFont="1" applyBorder="1" applyAlignment="1">
      <alignment horizontal="center" vertical="center" wrapText="1"/>
    </xf>
    <xf numFmtId="176" fontId="9" fillId="0" borderId="29" xfId="8" applyNumberFormat="1" applyFont="1" applyFill="1" applyBorder="1" applyAlignment="1">
      <alignment horizontal="center" vertical="center"/>
    </xf>
    <xf numFmtId="176" fontId="9" fillId="0" borderId="53" xfId="8" applyNumberFormat="1" applyFont="1" applyFill="1" applyBorder="1" applyAlignment="1">
      <alignment horizontal="center"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4" fillId="0" borderId="0" xfId="5" applyNumberFormat="1" applyFont="1" applyFill="1" applyAlignment="1">
      <alignment vertical="center"/>
    </xf>
    <xf numFmtId="38" fontId="9" fillId="0" borderId="5" xfId="0" applyNumberFormat="1" applyFont="1" applyBorder="1" applyAlignment="1">
      <alignment horizontal="center" vertical="center"/>
    </xf>
    <xf numFmtId="38" fontId="1" fillId="0" borderId="51" xfId="0" applyNumberFormat="1" applyFont="1" applyFill="1" applyBorder="1" applyAlignment="1">
      <alignment horizontal="center" vertical="center"/>
    </xf>
    <xf numFmtId="0" fontId="1" fillId="0" borderId="0" xfId="10" applyFont="1" applyFill="1" applyBorder="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8" fillId="0" borderId="0" xfId="5" applyFont="1" applyFill="1" applyAlignment="1">
      <alignment vertical="center"/>
    </xf>
    <xf numFmtId="0" fontId="19" fillId="2" borderId="0" xfId="0" applyFont="1" applyFill="1" applyAlignment="1"/>
    <xf numFmtId="0" fontId="18" fillId="0" borderId="0" xfId="8" applyFont="1" applyFill="1" applyAlignment="1">
      <alignment vertical="center"/>
    </xf>
    <xf numFmtId="0" fontId="18" fillId="2" borderId="0" xfId="3" applyFont="1" applyFill="1" applyAlignment="1">
      <alignment vertical="center"/>
    </xf>
    <xf numFmtId="0" fontId="19" fillId="0" borderId="0" xfId="10" applyFont="1" applyFill="1" applyAlignment="1">
      <alignment vertical="center"/>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0003349\AppData\Local\Microsoft\Windows\INetCache\IE\XGPAP7F8\0060003349_05RO001_2021030814165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精算BS"/>
      <sheetName val="精算PL"/>
      <sheetName val="精算NW"/>
      <sheetName val="精算CF"/>
      <sheetName val="書類BS"/>
      <sheetName val="書類PL"/>
      <sheetName val="書類NW"/>
      <sheetName val="書類CF"/>
      <sheetName val="書類PL_NW"/>
      <sheetName val="注記"/>
      <sheetName val="CSV"/>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H80"/>
  <sheetViews>
    <sheetView showGridLines="0" tabSelected="1" topLeftCell="C1" zoomScale="85" zoomScaleNormal="85" zoomScaleSheetLayoutView="85" workbookViewId="0">
      <selection activeCell="C1" sqref="C1"/>
    </sheetView>
  </sheetViews>
  <sheetFormatPr defaultRowHeight="12.75" x14ac:dyDescent="0.15"/>
  <cols>
    <col min="1" max="2" width="0" style="7" hidden="1" customWidth="1"/>
    <col min="3" max="3" width="0.625" style="10" customWidth="1"/>
    <col min="4" max="14" width="2.125" style="10" customWidth="1"/>
    <col min="15" max="15" width="6" style="10" customWidth="1"/>
    <col min="16" max="16" width="22.375" style="10" customWidth="1"/>
    <col min="17" max="17" width="3.375" style="10" bestFit="1" customWidth="1"/>
    <col min="18" max="19" width="2.125" style="10" customWidth="1"/>
    <col min="20" max="24" width="3.875" style="10" customWidth="1"/>
    <col min="25" max="25" width="3.125" style="10" customWidth="1"/>
    <col min="26" max="26" width="24.125" style="10" bestFit="1" customWidth="1"/>
    <col min="27" max="27" width="3.125" style="10" customWidth="1"/>
    <col min="28" max="28" width="0.625" style="10" customWidth="1"/>
    <col min="29" max="29" width="9" style="10"/>
    <col min="30" max="31" width="0" style="10" hidden="1" customWidth="1"/>
    <col min="32" max="16384" width="9" style="10"/>
  </cols>
  <sheetData>
    <row r="1" spans="1:34" x14ac:dyDescent="0.15">
      <c r="D1" s="428" t="s">
        <v>333</v>
      </c>
    </row>
    <row r="2" spans="1:34" x14ac:dyDescent="0.15">
      <c r="D2" s="428" t="s">
        <v>334</v>
      </c>
    </row>
    <row r="3" spans="1:34" x14ac:dyDescent="0.15">
      <c r="D3" s="428" t="s">
        <v>335</v>
      </c>
    </row>
    <row r="4" spans="1:34" x14ac:dyDescent="0.15">
      <c r="D4" s="428" t="s">
        <v>336</v>
      </c>
    </row>
    <row r="5" spans="1:34" x14ac:dyDescent="0.15">
      <c r="D5" s="428" t="s">
        <v>337</v>
      </c>
    </row>
    <row r="6" spans="1:34" x14ac:dyDescent="0.15">
      <c r="D6" s="428" t="s">
        <v>338</v>
      </c>
    </row>
    <row r="7" spans="1:34" x14ac:dyDescent="0.15">
      <c r="D7" s="428" t="s">
        <v>339</v>
      </c>
    </row>
    <row r="8" spans="1:34" s="6" customFormat="1" ht="13.5" x14ac:dyDescent="0.15">
      <c r="A8" s="1"/>
      <c r="B8" s="2"/>
      <c r="C8" s="2"/>
      <c r="D8" s="2"/>
      <c r="E8" s="2"/>
      <c r="F8" s="2"/>
      <c r="G8" s="2"/>
      <c r="H8" s="2"/>
      <c r="I8" s="3"/>
      <c r="J8" s="3"/>
      <c r="K8" s="3"/>
      <c r="L8" s="3"/>
      <c r="M8" s="3"/>
      <c r="N8" s="3"/>
      <c r="O8" s="4"/>
      <c r="P8" s="5"/>
      <c r="Q8" s="5"/>
      <c r="R8" s="5"/>
      <c r="S8" s="5"/>
      <c r="T8" s="5"/>
      <c r="U8" s="5"/>
      <c r="V8" s="5"/>
      <c r="W8" s="5"/>
      <c r="X8" s="5"/>
      <c r="Y8" s="5"/>
      <c r="Z8" s="5"/>
      <c r="AA8" s="5"/>
    </row>
    <row r="9" spans="1:34" ht="23.25" customHeight="1" x14ac:dyDescent="0.25">
      <c r="C9" s="8"/>
      <c r="D9" s="9" t="s">
        <v>395</v>
      </c>
      <c r="E9" s="9"/>
      <c r="F9" s="9"/>
      <c r="G9" s="9"/>
      <c r="H9" s="9"/>
      <c r="I9" s="9"/>
      <c r="J9" s="9"/>
      <c r="K9" s="9"/>
      <c r="L9" s="9"/>
      <c r="M9" s="9"/>
      <c r="N9" s="9"/>
      <c r="O9" s="9"/>
      <c r="P9" s="9"/>
      <c r="Q9" s="9"/>
      <c r="R9" s="9"/>
      <c r="S9" s="9"/>
      <c r="T9" s="9"/>
      <c r="U9" s="9"/>
      <c r="V9" s="9"/>
      <c r="W9" s="9"/>
      <c r="X9" s="9"/>
      <c r="Y9" s="9"/>
      <c r="Z9" s="9"/>
      <c r="AA9" s="9"/>
    </row>
    <row r="10" spans="1:34" ht="21" customHeight="1" x14ac:dyDescent="0.15">
      <c r="D10" s="11" t="s">
        <v>396</v>
      </c>
      <c r="E10" s="11"/>
      <c r="F10" s="11"/>
      <c r="G10" s="11"/>
      <c r="H10" s="11"/>
      <c r="I10" s="11"/>
      <c r="J10" s="11"/>
      <c r="K10" s="11"/>
      <c r="L10" s="11"/>
      <c r="M10" s="11"/>
      <c r="N10" s="11"/>
      <c r="O10" s="11"/>
      <c r="P10" s="11"/>
      <c r="Q10" s="11"/>
      <c r="R10" s="11"/>
      <c r="S10" s="11"/>
      <c r="T10" s="11"/>
      <c r="U10" s="11"/>
      <c r="V10" s="11"/>
      <c r="W10" s="11"/>
      <c r="X10" s="11"/>
      <c r="Y10" s="11"/>
      <c r="Z10" s="11"/>
      <c r="AA10" s="11"/>
    </row>
    <row r="11" spans="1:34" s="13" customFormat="1" ht="16.5" customHeight="1" thickBot="1" x14ac:dyDescent="0.2">
      <c r="A11" s="12"/>
      <c r="B11" s="12"/>
      <c r="D11" s="14"/>
      <c r="E11" s="15"/>
      <c r="F11" s="15"/>
      <c r="G11" s="15"/>
      <c r="H11" s="15"/>
      <c r="I11" s="15"/>
      <c r="J11" s="15"/>
      <c r="K11" s="15"/>
      <c r="L11" s="15"/>
      <c r="M11" s="15"/>
      <c r="N11" s="15"/>
      <c r="O11" s="15"/>
      <c r="P11" s="15"/>
      <c r="Q11" s="15"/>
      <c r="R11" s="15"/>
      <c r="S11" s="15"/>
      <c r="T11" s="15"/>
      <c r="U11" s="15"/>
      <c r="V11" s="15"/>
      <c r="W11" s="15"/>
      <c r="X11" s="15"/>
      <c r="Y11" s="15"/>
      <c r="Z11" s="15"/>
      <c r="AA11" s="16" t="s">
        <v>386</v>
      </c>
      <c r="AB11" s="15"/>
    </row>
    <row r="12" spans="1:34" s="18" customFormat="1" ht="14.25" customHeight="1" thickBot="1" x14ac:dyDescent="0.2">
      <c r="A12" s="17" t="s">
        <v>316</v>
      </c>
      <c r="B12" s="17" t="s">
        <v>317</v>
      </c>
      <c r="D12" s="19" t="s">
        <v>0</v>
      </c>
      <c r="E12" s="20"/>
      <c r="F12" s="20"/>
      <c r="G12" s="20"/>
      <c r="H12" s="20"/>
      <c r="I12" s="20"/>
      <c r="J12" s="20"/>
      <c r="K12" s="21"/>
      <c r="L12" s="21"/>
      <c r="M12" s="21"/>
      <c r="N12" s="21"/>
      <c r="O12" s="21"/>
      <c r="P12" s="22" t="s">
        <v>318</v>
      </c>
      <c r="Q12" s="23"/>
      <c r="R12" s="20" t="s">
        <v>0</v>
      </c>
      <c r="S12" s="20"/>
      <c r="T12" s="20"/>
      <c r="U12" s="20"/>
      <c r="V12" s="20"/>
      <c r="W12" s="20"/>
      <c r="X12" s="20"/>
      <c r="Y12" s="20"/>
      <c r="Z12" s="22" t="s">
        <v>318</v>
      </c>
      <c r="AA12" s="23"/>
    </row>
    <row r="13" spans="1:34" ht="14.65" customHeight="1" x14ac:dyDescent="0.15">
      <c r="D13" s="24" t="s">
        <v>319</v>
      </c>
      <c r="E13" s="25"/>
      <c r="F13" s="26"/>
      <c r="G13" s="27"/>
      <c r="H13" s="27"/>
      <c r="I13" s="27"/>
      <c r="J13" s="27"/>
      <c r="K13" s="25"/>
      <c r="L13" s="25"/>
      <c r="M13" s="25"/>
      <c r="N13" s="25"/>
      <c r="O13" s="25"/>
      <c r="P13" s="28"/>
      <c r="Q13" s="29"/>
      <c r="R13" s="26" t="s">
        <v>320</v>
      </c>
      <c r="S13" s="26"/>
      <c r="T13" s="26"/>
      <c r="U13" s="26"/>
      <c r="V13" s="26"/>
      <c r="W13" s="26"/>
      <c r="X13" s="26"/>
      <c r="Y13" s="25"/>
      <c r="Z13" s="28"/>
      <c r="AA13" s="30"/>
      <c r="AG13" s="420"/>
      <c r="AH13" s="420"/>
    </row>
    <row r="14" spans="1:34" ht="14.65" customHeight="1" x14ac:dyDescent="0.15">
      <c r="A14" s="7" t="s">
        <v>3</v>
      </c>
      <c r="B14" s="7" t="s">
        <v>102</v>
      </c>
      <c r="D14" s="31"/>
      <c r="E14" s="26" t="s">
        <v>4</v>
      </c>
      <c r="F14" s="26"/>
      <c r="G14" s="26"/>
      <c r="H14" s="26"/>
      <c r="I14" s="26"/>
      <c r="J14" s="26"/>
      <c r="K14" s="25"/>
      <c r="L14" s="25"/>
      <c r="M14" s="25"/>
      <c r="N14" s="25"/>
      <c r="O14" s="25"/>
      <c r="P14" s="32">
        <v>440462</v>
      </c>
      <c r="Q14" s="33" t="s">
        <v>392</v>
      </c>
      <c r="R14" s="26"/>
      <c r="S14" s="26" t="s">
        <v>103</v>
      </c>
      <c r="T14" s="26"/>
      <c r="U14" s="26"/>
      <c r="V14" s="26"/>
      <c r="W14" s="26"/>
      <c r="X14" s="26"/>
      <c r="Y14" s="25"/>
      <c r="Z14" s="32">
        <v>157805</v>
      </c>
      <c r="AA14" s="34"/>
      <c r="AD14" s="10">
        <f>IF(AND(AD15="-",AD43="-",AD46="-"),"-",SUM(AD15,AD43,AD46))</f>
        <v>440461809611</v>
      </c>
      <c r="AE14" s="10">
        <f>IF(COUNTIF(AE15:AE19,"-")=COUNTA(AE15:AE19),"-",SUM(AE15:AE19))</f>
        <v>157805287258</v>
      </c>
      <c r="AG14" s="420"/>
      <c r="AH14" s="420"/>
    </row>
    <row r="15" spans="1:34" ht="14.65" customHeight="1" x14ac:dyDescent="0.15">
      <c r="A15" s="7" t="s">
        <v>5</v>
      </c>
      <c r="B15" s="7" t="s">
        <v>104</v>
      </c>
      <c r="D15" s="31"/>
      <c r="E15" s="26"/>
      <c r="F15" s="26" t="s">
        <v>6</v>
      </c>
      <c r="G15" s="26"/>
      <c r="H15" s="26"/>
      <c r="I15" s="26"/>
      <c r="J15" s="26"/>
      <c r="K15" s="25"/>
      <c r="L15" s="25"/>
      <c r="M15" s="25"/>
      <c r="N15" s="25"/>
      <c r="O15" s="25"/>
      <c r="P15" s="32">
        <v>415259</v>
      </c>
      <c r="Q15" s="33" t="s">
        <v>392</v>
      </c>
      <c r="R15" s="26"/>
      <c r="S15" s="26"/>
      <c r="T15" s="26" t="s">
        <v>397</v>
      </c>
      <c r="U15" s="26"/>
      <c r="V15" s="26"/>
      <c r="W15" s="26"/>
      <c r="X15" s="26"/>
      <c r="Y15" s="25"/>
      <c r="Z15" s="32">
        <v>108444</v>
      </c>
      <c r="AA15" s="34"/>
      <c r="AD15" s="10">
        <f>IF(AND(AD16="-",AD32="-",COUNTIF(AD41:AD42,"-")=COUNTA(AD41:AD42)),"-",SUM(AD16,AD32,AD41:AD42))</f>
        <v>415259306943</v>
      </c>
      <c r="AE15" s="10">
        <v>108444346401</v>
      </c>
      <c r="AG15" s="420"/>
      <c r="AH15" s="420"/>
    </row>
    <row r="16" spans="1:34" ht="14.65" customHeight="1" x14ac:dyDescent="0.15">
      <c r="A16" s="7" t="s">
        <v>7</v>
      </c>
      <c r="B16" s="7" t="s">
        <v>105</v>
      </c>
      <c r="D16" s="31"/>
      <c r="E16" s="26"/>
      <c r="F16" s="26"/>
      <c r="G16" s="26" t="s">
        <v>8</v>
      </c>
      <c r="H16" s="26"/>
      <c r="I16" s="26"/>
      <c r="J16" s="26"/>
      <c r="K16" s="25"/>
      <c r="L16" s="25"/>
      <c r="M16" s="25"/>
      <c r="N16" s="25"/>
      <c r="O16" s="25"/>
      <c r="P16" s="32">
        <v>114201</v>
      </c>
      <c r="Q16" s="33" t="s">
        <v>392</v>
      </c>
      <c r="R16" s="26"/>
      <c r="S16" s="26"/>
      <c r="T16" s="26" t="s">
        <v>106</v>
      </c>
      <c r="U16" s="26"/>
      <c r="V16" s="26"/>
      <c r="W16" s="26"/>
      <c r="X16" s="26"/>
      <c r="Y16" s="25"/>
      <c r="Z16" s="32">
        <v>333</v>
      </c>
      <c r="AA16" s="34"/>
      <c r="AD16" s="10">
        <f>IF(COUNTIF(AD17:AD31,"-")=COUNTA(AD17:AD31),"-",SUM(AD17:AD31))</f>
        <v>114201008601</v>
      </c>
      <c r="AE16" s="10">
        <v>332781926</v>
      </c>
      <c r="AG16" s="420"/>
      <c r="AH16" s="420"/>
    </row>
    <row r="17" spans="1:34" ht="14.65" customHeight="1" x14ac:dyDescent="0.15">
      <c r="A17" s="7" t="s">
        <v>9</v>
      </c>
      <c r="B17" s="7" t="s">
        <v>107</v>
      </c>
      <c r="D17" s="31"/>
      <c r="E17" s="26"/>
      <c r="F17" s="26"/>
      <c r="G17" s="26"/>
      <c r="H17" s="26" t="s">
        <v>10</v>
      </c>
      <c r="I17" s="26"/>
      <c r="J17" s="26"/>
      <c r="K17" s="25"/>
      <c r="L17" s="25"/>
      <c r="M17" s="25"/>
      <c r="N17" s="25"/>
      <c r="O17" s="25"/>
      <c r="P17" s="32">
        <v>53436</v>
      </c>
      <c r="Q17" s="33"/>
      <c r="R17" s="26"/>
      <c r="S17" s="26"/>
      <c r="T17" s="26" t="s">
        <v>108</v>
      </c>
      <c r="U17" s="26"/>
      <c r="V17" s="26"/>
      <c r="W17" s="26"/>
      <c r="X17" s="26"/>
      <c r="Y17" s="25"/>
      <c r="Z17" s="32">
        <v>10533</v>
      </c>
      <c r="AA17" s="34"/>
      <c r="AD17" s="10">
        <v>53436338834</v>
      </c>
      <c r="AE17" s="10">
        <v>10532750187</v>
      </c>
      <c r="AG17" s="420"/>
      <c r="AH17" s="420"/>
    </row>
    <row r="18" spans="1:34" ht="14.65" customHeight="1" x14ac:dyDescent="0.15">
      <c r="A18" s="7" t="s">
        <v>12</v>
      </c>
      <c r="B18" s="7" t="s">
        <v>109</v>
      </c>
      <c r="D18" s="31"/>
      <c r="E18" s="26"/>
      <c r="F18" s="26"/>
      <c r="G18" s="26"/>
      <c r="H18" s="26" t="s">
        <v>13</v>
      </c>
      <c r="I18" s="26"/>
      <c r="J18" s="26"/>
      <c r="K18" s="25"/>
      <c r="L18" s="25"/>
      <c r="M18" s="25"/>
      <c r="N18" s="25"/>
      <c r="O18" s="25"/>
      <c r="P18" s="32">
        <v>1077</v>
      </c>
      <c r="Q18" s="33"/>
      <c r="R18" s="26"/>
      <c r="S18" s="26"/>
      <c r="T18" s="26" t="s">
        <v>110</v>
      </c>
      <c r="U18" s="26"/>
      <c r="V18" s="26"/>
      <c r="W18" s="26"/>
      <c r="X18" s="26"/>
      <c r="Y18" s="25"/>
      <c r="Z18" s="32" t="s">
        <v>387</v>
      </c>
      <c r="AA18" s="34"/>
      <c r="AD18" s="10">
        <v>1077007400</v>
      </c>
      <c r="AE18" s="10" t="s">
        <v>11</v>
      </c>
      <c r="AG18" s="420"/>
      <c r="AH18" s="420"/>
    </row>
    <row r="19" spans="1:34" ht="14.65" customHeight="1" x14ac:dyDescent="0.15">
      <c r="A19" s="7" t="s">
        <v>14</v>
      </c>
      <c r="B19" s="7" t="s">
        <v>111</v>
      </c>
      <c r="D19" s="31"/>
      <c r="E19" s="26"/>
      <c r="F19" s="26"/>
      <c r="G19" s="26"/>
      <c r="H19" s="26" t="s">
        <v>15</v>
      </c>
      <c r="I19" s="26"/>
      <c r="J19" s="26"/>
      <c r="K19" s="25"/>
      <c r="L19" s="25"/>
      <c r="M19" s="25"/>
      <c r="N19" s="25"/>
      <c r="O19" s="25"/>
      <c r="P19" s="32">
        <v>139873</v>
      </c>
      <c r="Q19" s="33"/>
      <c r="R19" s="26"/>
      <c r="S19" s="26"/>
      <c r="T19" s="26" t="s">
        <v>35</v>
      </c>
      <c r="U19" s="26"/>
      <c r="V19" s="26"/>
      <c r="W19" s="26"/>
      <c r="X19" s="26"/>
      <c r="Y19" s="25"/>
      <c r="Z19" s="32">
        <v>38495</v>
      </c>
      <c r="AA19" s="34"/>
      <c r="AD19" s="10">
        <v>139872702102</v>
      </c>
      <c r="AE19" s="10">
        <v>38495408744</v>
      </c>
      <c r="AG19" s="420"/>
      <c r="AH19" s="420"/>
    </row>
    <row r="20" spans="1:34" ht="14.65" customHeight="1" x14ac:dyDescent="0.15">
      <c r="A20" s="7" t="s">
        <v>16</v>
      </c>
      <c r="B20" s="7" t="s">
        <v>112</v>
      </c>
      <c r="D20" s="31"/>
      <c r="E20" s="26"/>
      <c r="F20" s="26"/>
      <c r="G20" s="26"/>
      <c r="H20" s="26" t="s">
        <v>17</v>
      </c>
      <c r="I20" s="26"/>
      <c r="J20" s="26"/>
      <c r="K20" s="25"/>
      <c r="L20" s="25"/>
      <c r="M20" s="25"/>
      <c r="N20" s="25"/>
      <c r="O20" s="25"/>
      <c r="P20" s="32">
        <v>-90134</v>
      </c>
      <c r="Q20" s="33"/>
      <c r="R20" s="26"/>
      <c r="S20" s="26" t="s">
        <v>113</v>
      </c>
      <c r="T20" s="26"/>
      <c r="U20" s="26"/>
      <c r="V20" s="26"/>
      <c r="W20" s="26"/>
      <c r="X20" s="26"/>
      <c r="Y20" s="25"/>
      <c r="Z20" s="32">
        <v>18542</v>
      </c>
      <c r="AA20" s="34"/>
      <c r="AD20" s="10">
        <v>-90133941427</v>
      </c>
      <c r="AE20" s="10">
        <f>IF(COUNTIF(AE21:AE28,"-")=COUNTA(AE21:AE28),"-",SUM(AE21:AE28))</f>
        <v>18542345065</v>
      </c>
      <c r="AG20" s="420"/>
      <c r="AH20" s="420"/>
    </row>
    <row r="21" spans="1:34" ht="14.65" customHeight="1" x14ac:dyDescent="0.15">
      <c r="A21" s="7" t="s">
        <v>18</v>
      </c>
      <c r="B21" s="7" t="s">
        <v>114</v>
      </c>
      <c r="D21" s="31"/>
      <c r="E21" s="26"/>
      <c r="F21" s="26"/>
      <c r="G21" s="26"/>
      <c r="H21" s="26" t="s">
        <v>19</v>
      </c>
      <c r="I21" s="26"/>
      <c r="J21" s="26"/>
      <c r="K21" s="25"/>
      <c r="L21" s="25"/>
      <c r="M21" s="25"/>
      <c r="N21" s="25"/>
      <c r="O21" s="25"/>
      <c r="P21" s="32">
        <v>20588</v>
      </c>
      <c r="Q21" s="33"/>
      <c r="R21" s="26"/>
      <c r="S21" s="26"/>
      <c r="T21" s="26" t="s">
        <v>398</v>
      </c>
      <c r="U21" s="26"/>
      <c r="V21" s="26"/>
      <c r="W21" s="26"/>
      <c r="X21" s="26"/>
      <c r="Y21" s="25"/>
      <c r="Z21" s="32">
        <v>14540</v>
      </c>
      <c r="AA21" s="34"/>
      <c r="AD21" s="10">
        <v>20588034061</v>
      </c>
      <c r="AE21" s="10">
        <v>14540316201</v>
      </c>
      <c r="AG21" s="420"/>
      <c r="AH21" s="420"/>
    </row>
    <row r="22" spans="1:34" ht="14.65" customHeight="1" x14ac:dyDescent="0.15">
      <c r="A22" s="7" t="s">
        <v>20</v>
      </c>
      <c r="B22" s="7" t="s">
        <v>115</v>
      </c>
      <c r="D22" s="31"/>
      <c r="E22" s="26"/>
      <c r="F22" s="26"/>
      <c r="G22" s="26"/>
      <c r="H22" s="26" t="s">
        <v>21</v>
      </c>
      <c r="I22" s="26"/>
      <c r="J22" s="26"/>
      <c r="K22" s="25"/>
      <c r="L22" s="25"/>
      <c r="M22" s="25"/>
      <c r="N22" s="25"/>
      <c r="O22" s="25"/>
      <c r="P22" s="32">
        <v>-13078</v>
      </c>
      <c r="Q22" s="33"/>
      <c r="R22" s="26"/>
      <c r="S22" s="26"/>
      <c r="T22" s="26" t="s">
        <v>116</v>
      </c>
      <c r="U22" s="26"/>
      <c r="V22" s="26"/>
      <c r="W22" s="26"/>
      <c r="X22" s="26"/>
      <c r="Y22" s="25"/>
      <c r="Z22" s="32">
        <v>1751</v>
      </c>
      <c r="AA22" s="34"/>
      <c r="AD22" s="10">
        <v>-13078084620</v>
      </c>
      <c r="AE22" s="10">
        <v>1751174208</v>
      </c>
      <c r="AG22" s="420"/>
      <c r="AH22" s="420"/>
    </row>
    <row r="23" spans="1:34" ht="14.65" customHeight="1" x14ac:dyDescent="0.15">
      <c r="A23" s="7" t="s">
        <v>22</v>
      </c>
      <c r="B23" s="7" t="s">
        <v>117</v>
      </c>
      <c r="D23" s="31"/>
      <c r="E23" s="26"/>
      <c r="F23" s="26"/>
      <c r="G23" s="26"/>
      <c r="H23" s="26" t="s">
        <v>23</v>
      </c>
      <c r="I23" s="35"/>
      <c r="J23" s="35"/>
      <c r="K23" s="36"/>
      <c r="L23" s="36"/>
      <c r="M23" s="36"/>
      <c r="N23" s="36"/>
      <c r="O23" s="36"/>
      <c r="P23" s="32">
        <v>380</v>
      </c>
      <c r="Q23" s="33"/>
      <c r="R23" s="26"/>
      <c r="S23" s="26"/>
      <c r="T23" s="26" t="s">
        <v>118</v>
      </c>
      <c r="U23" s="26"/>
      <c r="V23" s="26"/>
      <c r="W23" s="26"/>
      <c r="X23" s="26"/>
      <c r="Y23" s="25"/>
      <c r="Z23" s="32" t="s">
        <v>387</v>
      </c>
      <c r="AA23" s="34"/>
      <c r="AD23" s="10">
        <v>380262886</v>
      </c>
      <c r="AE23" s="10" t="s">
        <v>11</v>
      </c>
      <c r="AG23" s="420"/>
      <c r="AH23" s="420"/>
    </row>
    <row r="24" spans="1:34" ht="14.65" customHeight="1" x14ac:dyDescent="0.15">
      <c r="A24" s="7" t="s">
        <v>24</v>
      </c>
      <c r="B24" s="7" t="s">
        <v>119</v>
      </c>
      <c r="D24" s="31"/>
      <c r="E24" s="26"/>
      <c r="F24" s="26"/>
      <c r="G24" s="26"/>
      <c r="H24" s="26" t="s">
        <v>25</v>
      </c>
      <c r="I24" s="35"/>
      <c r="J24" s="35"/>
      <c r="K24" s="36"/>
      <c r="L24" s="36"/>
      <c r="M24" s="36"/>
      <c r="N24" s="36"/>
      <c r="O24" s="36"/>
      <c r="P24" s="32">
        <v>-236</v>
      </c>
      <c r="Q24" s="33"/>
      <c r="R24" s="25"/>
      <c r="S24" s="26"/>
      <c r="T24" s="26" t="s">
        <v>120</v>
      </c>
      <c r="U24" s="26"/>
      <c r="V24" s="26"/>
      <c r="W24" s="26"/>
      <c r="X24" s="26"/>
      <c r="Y24" s="25"/>
      <c r="Z24" s="32" t="s">
        <v>387</v>
      </c>
      <c r="AA24" s="34"/>
      <c r="AD24" s="10">
        <v>-236331690</v>
      </c>
      <c r="AE24" s="10" t="s">
        <v>11</v>
      </c>
      <c r="AG24" s="420"/>
      <c r="AH24" s="420"/>
    </row>
    <row r="25" spans="1:34" ht="14.65" customHeight="1" x14ac:dyDescent="0.15">
      <c r="A25" s="7" t="s">
        <v>26</v>
      </c>
      <c r="B25" s="7" t="s">
        <v>121</v>
      </c>
      <c r="D25" s="31"/>
      <c r="E25" s="26"/>
      <c r="F25" s="26"/>
      <c r="G25" s="26"/>
      <c r="H25" s="26" t="s">
        <v>27</v>
      </c>
      <c r="I25" s="35"/>
      <c r="J25" s="35"/>
      <c r="K25" s="36"/>
      <c r="L25" s="36"/>
      <c r="M25" s="36"/>
      <c r="N25" s="36"/>
      <c r="O25" s="36"/>
      <c r="P25" s="32">
        <v>2245</v>
      </c>
      <c r="Q25" s="33"/>
      <c r="R25" s="25"/>
      <c r="S25" s="26"/>
      <c r="T25" s="26" t="s">
        <v>122</v>
      </c>
      <c r="U25" s="26"/>
      <c r="V25" s="26"/>
      <c r="W25" s="26"/>
      <c r="X25" s="26"/>
      <c r="Y25" s="25"/>
      <c r="Z25" s="32" t="s">
        <v>387</v>
      </c>
      <c r="AA25" s="34"/>
      <c r="AD25" s="10">
        <v>2244956305</v>
      </c>
      <c r="AE25" s="10" t="s">
        <v>11</v>
      </c>
      <c r="AG25" s="420"/>
      <c r="AH25" s="420"/>
    </row>
    <row r="26" spans="1:34" ht="14.65" customHeight="1" x14ac:dyDescent="0.15">
      <c r="A26" s="7" t="s">
        <v>28</v>
      </c>
      <c r="B26" s="7" t="s">
        <v>123</v>
      </c>
      <c r="D26" s="31"/>
      <c r="E26" s="26"/>
      <c r="F26" s="26"/>
      <c r="G26" s="26"/>
      <c r="H26" s="26" t="s">
        <v>29</v>
      </c>
      <c r="I26" s="35"/>
      <c r="J26" s="35"/>
      <c r="K26" s="36"/>
      <c r="L26" s="36"/>
      <c r="M26" s="36"/>
      <c r="N26" s="36"/>
      <c r="O26" s="36"/>
      <c r="P26" s="32">
        <v>-2131</v>
      </c>
      <c r="Q26" s="33"/>
      <c r="R26" s="26"/>
      <c r="S26" s="26"/>
      <c r="T26" s="26" t="s">
        <v>124</v>
      </c>
      <c r="U26" s="26"/>
      <c r="V26" s="26"/>
      <c r="W26" s="26"/>
      <c r="X26" s="26"/>
      <c r="Y26" s="25"/>
      <c r="Z26" s="32">
        <v>864</v>
      </c>
      <c r="AA26" s="34"/>
      <c r="AD26" s="10">
        <v>-2131368823</v>
      </c>
      <c r="AE26" s="10">
        <v>863776992</v>
      </c>
      <c r="AG26" s="420"/>
      <c r="AH26" s="420"/>
    </row>
    <row r="27" spans="1:34" ht="14.65" customHeight="1" x14ac:dyDescent="0.15">
      <c r="A27" s="7" t="s">
        <v>30</v>
      </c>
      <c r="B27" s="7" t="s">
        <v>125</v>
      </c>
      <c r="D27" s="31"/>
      <c r="E27" s="26"/>
      <c r="F27" s="26"/>
      <c r="G27" s="26"/>
      <c r="H27" s="26" t="s">
        <v>31</v>
      </c>
      <c r="I27" s="35"/>
      <c r="J27" s="35"/>
      <c r="K27" s="36"/>
      <c r="L27" s="36"/>
      <c r="M27" s="36"/>
      <c r="N27" s="36"/>
      <c r="O27" s="36"/>
      <c r="P27" s="32" t="s">
        <v>387</v>
      </c>
      <c r="Q27" s="33"/>
      <c r="R27" s="26"/>
      <c r="S27" s="26"/>
      <c r="T27" s="26" t="s">
        <v>126</v>
      </c>
      <c r="U27" s="26"/>
      <c r="V27" s="26"/>
      <c r="W27" s="26"/>
      <c r="X27" s="26"/>
      <c r="Y27" s="25"/>
      <c r="Z27" s="32">
        <v>1313</v>
      </c>
      <c r="AA27" s="34"/>
      <c r="AD27" s="10" t="s">
        <v>11</v>
      </c>
      <c r="AE27" s="10">
        <v>1313174424</v>
      </c>
      <c r="AG27" s="420"/>
      <c r="AH27" s="420"/>
    </row>
    <row r="28" spans="1:34" ht="14.65" customHeight="1" x14ac:dyDescent="0.15">
      <c r="A28" s="7" t="s">
        <v>32</v>
      </c>
      <c r="B28" s="7" t="s">
        <v>127</v>
      </c>
      <c r="D28" s="31"/>
      <c r="E28" s="26"/>
      <c r="F28" s="26"/>
      <c r="G28" s="26"/>
      <c r="H28" s="26" t="s">
        <v>33</v>
      </c>
      <c r="I28" s="35"/>
      <c r="J28" s="35"/>
      <c r="K28" s="36"/>
      <c r="L28" s="36"/>
      <c r="M28" s="36"/>
      <c r="N28" s="36"/>
      <c r="O28" s="36"/>
      <c r="P28" s="32" t="s">
        <v>387</v>
      </c>
      <c r="Q28" s="33"/>
      <c r="R28" s="26"/>
      <c r="S28" s="26"/>
      <c r="T28" s="26" t="s">
        <v>35</v>
      </c>
      <c r="U28" s="26"/>
      <c r="V28" s="26"/>
      <c r="W28" s="26"/>
      <c r="X28" s="26"/>
      <c r="Y28" s="25"/>
      <c r="Z28" s="32">
        <v>74</v>
      </c>
      <c r="AA28" s="34"/>
      <c r="AD28" s="10" t="s">
        <v>11</v>
      </c>
      <c r="AE28" s="10">
        <v>73903240</v>
      </c>
      <c r="AG28" s="420"/>
      <c r="AH28" s="420"/>
    </row>
    <row r="29" spans="1:34" ht="14.65" customHeight="1" x14ac:dyDescent="0.15">
      <c r="A29" s="7" t="s">
        <v>34</v>
      </c>
      <c r="B29" s="7" t="s">
        <v>100</v>
      </c>
      <c r="D29" s="31"/>
      <c r="E29" s="26"/>
      <c r="F29" s="26"/>
      <c r="G29" s="26"/>
      <c r="H29" s="26" t="s">
        <v>35</v>
      </c>
      <c r="I29" s="26"/>
      <c r="J29" s="26"/>
      <c r="K29" s="25"/>
      <c r="L29" s="25"/>
      <c r="M29" s="25"/>
      <c r="N29" s="25"/>
      <c r="O29" s="25"/>
      <c r="P29" s="32">
        <v>1001</v>
      </c>
      <c r="Q29" s="33"/>
      <c r="R29" s="37" t="s">
        <v>101</v>
      </c>
      <c r="S29" s="38"/>
      <c r="T29" s="38"/>
      <c r="U29" s="38"/>
      <c r="V29" s="38"/>
      <c r="W29" s="38"/>
      <c r="X29" s="38"/>
      <c r="Y29" s="38"/>
      <c r="Z29" s="39">
        <v>176348</v>
      </c>
      <c r="AA29" s="40" t="s">
        <v>392</v>
      </c>
      <c r="AD29" s="10">
        <v>1000666143</v>
      </c>
      <c r="AE29" s="10">
        <f>IF(AND(AE14="-",AE20="-"),"-",SUM(AE14,AE20))</f>
        <v>176347632323</v>
      </c>
      <c r="AG29" s="420"/>
      <c r="AH29" s="420"/>
    </row>
    <row r="30" spans="1:34" ht="14.65" customHeight="1" x14ac:dyDescent="0.15">
      <c r="A30" s="7" t="s">
        <v>36</v>
      </c>
      <c r="D30" s="31"/>
      <c r="E30" s="26"/>
      <c r="F30" s="26"/>
      <c r="G30" s="26"/>
      <c r="H30" s="26" t="s">
        <v>37</v>
      </c>
      <c r="I30" s="26"/>
      <c r="J30" s="26"/>
      <c r="K30" s="25"/>
      <c r="L30" s="25"/>
      <c r="M30" s="25"/>
      <c r="N30" s="25"/>
      <c r="O30" s="25"/>
      <c r="P30" s="32">
        <v>-474</v>
      </c>
      <c r="Q30" s="33"/>
      <c r="R30" s="26" t="s">
        <v>321</v>
      </c>
      <c r="S30" s="41"/>
      <c r="T30" s="41"/>
      <c r="U30" s="41"/>
      <c r="V30" s="41"/>
      <c r="W30" s="41"/>
      <c r="X30" s="41"/>
      <c r="Y30" s="41"/>
      <c r="Z30" s="42"/>
      <c r="AA30" s="43"/>
      <c r="AD30" s="10">
        <v>-473900627</v>
      </c>
      <c r="AG30" s="420"/>
      <c r="AH30" s="420"/>
    </row>
    <row r="31" spans="1:34" ht="14.65" customHeight="1" x14ac:dyDescent="0.15">
      <c r="A31" s="7" t="s">
        <v>38</v>
      </c>
      <c r="B31" s="7" t="s">
        <v>130</v>
      </c>
      <c r="D31" s="31"/>
      <c r="E31" s="26"/>
      <c r="F31" s="26"/>
      <c r="G31" s="26"/>
      <c r="H31" s="26" t="s">
        <v>39</v>
      </c>
      <c r="I31" s="26"/>
      <c r="J31" s="26"/>
      <c r="K31" s="25"/>
      <c r="L31" s="25"/>
      <c r="M31" s="25"/>
      <c r="N31" s="25"/>
      <c r="O31" s="25"/>
      <c r="P31" s="32">
        <v>1655</v>
      </c>
      <c r="Q31" s="33"/>
      <c r="R31" s="26"/>
      <c r="S31" s="26" t="s">
        <v>131</v>
      </c>
      <c r="T31" s="26"/>
      <c r="U31" s="26"/>
      <c r="V31" s="26"/>
      <c r="W31" s="26"/>
      <c r="X31" s="26"/>
      <c r="Y31" s="25"/>
      <c r="Z31" s="32">
        <v>453880</v>
      </c>
      <c r="AA31" s="34"/>
      <c r="AD31" s="10">
        <v>1654668057</v>
      </c>
      <c r="AE31" s="10">
        <v>453879654007</v>
      </c>
      <c r="AG31" s="420"/>
      <c r="AH31" s="420"/>
    </row>
    <row r="32" spans="1:34" ht="14.65" customHeight="1" x14ac:dyDescent="0.15">
      <c r="A32" s="7" t="s">
        <v>40</v>
      </c>
      <c r="B32" s="7" t="s">
        <v>132</v>
      </c>
      <c r="D32" s="31"/>
      <c r="E32" s="26"/>
      <c r="F32" s="26"/>
      <c r="G32" s="26" t="s">
        <v>41</v>
      </c>
      <c r="H32" s="26"/>
      <c r="I32" s="26"/>
      <c r="J32" s="26"/>
      <c r="K32" s="25"/>
      <c r="L32" s="25"/>
      <c r="M32" s="25"/>
      <c r="N32" s="25"/>
      <c r="O32" s="25"/>
      <c r="P32" s="32">
        <v>288801</v>
      </c>
      <c r="Q32" s="33"/>
      <c r="R32" s="26"/>
      <c r="S32" s="25" t="s">
        <v>133</v>
      </c>
      <c r="T32" s="26"/>
      <c r="U32" s="26"/>
      <c r="V32" s="26"/>
      <c r="W32" s="26"/>
      <c r="X32" s="26"/>
      <c r="Y32" s="25"/>
      <c r="Z32" s="32">
        <v>-163219</v>
      </c>
      <c r="AA32" s="34"/>
      <c r="AD32" s="10">
        <f>IF(COUNTIF(AD33:AD40,"-")=COUNTA(AD33:AD40),"-",SUM(AD33:AD40))</f>
        <v>288801428203</v>
      </c>
      <c r="AE32" s="10">
        <v>-163218911328</v>
      </c>
      <c r="AG32" s="420"/>
      <c r="AH32" s="420"/>
    </row>
    <row r="33" spans="1:34" ht="14.65" customHeight="1" x14ac:dyDescent="0.15">
      <c r="A33" s="7" t="s">
        <v>42</v>
      </c>
      <c r="D33" s="31"/>
      <c r="E33" s="26"/>
      <c r="F33" s="26"/>
      <c r="G33" s="26"/>
      <c r="H33" s="26" t="s">
        <v>10</v>
      </c>
      <c r="I33" s="26"/>
      <c r="J33" s="26"/>
      <c r="K33" s="25"/>
      <c r="L33" s="25"/>
      <c r="M33" s="25"/>
      <c r="N33" s="25"/>
      <c r="O33" s="25"/>
      <c r="P33" s="32">
        <v>29960</v>
      </c>
      <c r="Q33" s="33"/>
      <c r="R33" s="31"/>
      <c r="S33" s="26"/>
      <c r="T33" s="26"/>
      <c r="U33" s="26"/>
      <c r="V33" s="26"/>
      <c r="W33" s="26"/>
      <c r="X33" s="26"/>
      <c r="Y33" s="25"/>
      <c r="Z33" s="32"/>
      <c r="AA33" s="44"/>
      <c r="AD33" s="10">
        <v>29959760462</v>
      </c>
      <c r="AG33" s="420"/>
      <c r="AH33" s="420"/>
    </row>
    <row r="34" spans="1:34" ht="14.65" customHeight="1" x14ac:dyDescent="0.15">
      <c r="A34" s="7" t="s">
        <v>43</v>
      </c>
      <c r="D34" s="31"/>
      <c r="E34" s="26"/>
      <c r="F34" s="26"/>
      <c r="G34" s="26"/>
      <c r="H34" s="26" t="s">
        <v>15</v>
      </c>
      <c r="I34" s="26"/>
      <c r="J34" s="26"/>
      <c r="K34" s="25"/>
      <c r="L34" s="25"/>
      <c r="M34" s="25"/>
      <c r="N34" s="25"/>
      <c r="O34" s="25"/>
      <c r="P34" s="32">
        <v>19677</v>
      </c>
      <c r="Q34" s="33"/>
      <c r="R34" s="45"/>
      <c r="S34" s="46"/>
      <c r="T34" s="46"/>
      <c r="U34" s="46"/>
      <c r="V34" s="46"/>
      <c r="W34" s="46"/>
      <c r="X34" s="46"/>
      <c r="Y34" s="46"/>
      <c r="Z34" s="32"/>
      <c r="AA34" s="34"/>
      <c r="AD34" s="10">
        <v>19677403530</v>
      </c>
      <c r="AG34" s="420"/>
      <c r="AH34" s="420"/>
    </row>
    <row r="35" spans="1:34" ht="14.65" customHeight="1" x14ac:dyDescent="0.15">
      <c r="A35" s="7" t="s">
        <v>44</v>
      </c>
      <c r="D35" s="31"/>
      <c r="E35" s="26"/>
      <c r="F35" s="26"/>
      <c r="G35" s="26"/>
      <c r="H35" s="26" t="s">
        <v>17</v>
      </c>
      <c r="I35" s="26"/>
      <c r="J35" s="26"/>
      <c r="K35" s="25"/>
      <c r="L35" s="25"/>
      <c r="M35" s="25"/>
      <c r="N35" s="25"/>
      <c r="O35" s="25"/>
      <c r="P35" s="32">
        <v>-8609</v>
      </c>
      <c r="Q35" s="33"/>
      <c r="R35" s="26"/>
      <c r="S35" s="41"/>
      <c r="T35" s="41"/>
      <c r="U35" s="41"/>
      <c r="V35" s="41"/>
      <c r="W35" s="41"/>
      <c r="X35" s="41"/>
      <c r="Y35" s="41"/>
      <c r="Z35" s="42"/>
      <c r="AA35" s="47"/>
      <c r="AD35" s="10">
        <v>-8609360710</v>
      </c>
      <c r="AG35" s="420"/>
      <c r="AH35" s="420"/>
    </row>
    <row r="36" spans="1:34" ht="14.65" customHeight="1" x14ac:dyDescent="0.15">
      <c r="A36" s="7" t="s">
        <v>45</v>
      </c>
      <c r="D36" s="31"/>
      <c r="E36" s="26"/>
      <c r="F36" s="26"/>
      <c r="G36" s="26"/>
      <c r="H36" s="26" t="s">
        <v>19</v>
      </c>
      <c r="I36" s="26"/>
      <c r="J36" s="26"/>
      <c r="K36" s="25"/>
      <c r="L36" s="25"/>
      <c r="M36" s="25"/>
      <c r="N36" s="25"/>
      <c r="O36" s="25"/>
      <c r="P36" s="32">
        <v>659421</v>
      </c>
      <c r="Q36" s="33"/>
      <c r="R36" s="26"/>
      <c r="S36" s="26"/>
      <c r="T36" s="26"/>
      <c r="U36" s="26"/>
      <c r="V36" s="26"/>
      <c r="W36" s="26"/>
      <c r="X36" s="26"/>
      <c r="Y36" s="25"/>
      <c r="Z36" s="32"/>
      <c r="AA36" s="44"/>
      <c r="AD36" s="10">
        <v>659421301521</v>
      </c>
      <c r="AG36" s="420"/>
      <c r="AH36" s="420"/>
    </row>
    <row r="37" spans="1:34" ht="14.65" customHeight="1" x14ac:dyDescent="0.15">
      <c r="A37" s="7" t="s">
        <v>46</v>
      </c>
      <c r="D37" s="31"/>
      <c r="E37" s="26"/>
      <c r="F37" s="26"/>
      <c r="G37" s="26"/>
      <c r="H37" s="26" t="s">
        <v>21</v>
      </c>
      <c r="I37" s="26"/>
      <c r="J37" s="26"/>
      <c r="K37" s="25"/>
      <c r="L37" s="25"/>
      <c r="M37" s="25"/>
      <c r="N37" s="25"/>
      <c r="O37" s="25"/>
      <c r="P37" s="32">
        <v>-422755</v>
      </c>
      <c r="Q37" s="33"/>
      <c r="R37" s="24"/>
      <c r="S37" s="25"/>
      <c r="T37" s="25"/>
      <c r="U37" s="25"/>
      <c r="V37" s="25"/>
      <c r="W37" s="25"/>
      <c r="X37" s="25"/>
      <c r="Y37" s="48"/>
      <c r="Z37" s="32"/>
      <c r="AA37" s="44"/>
      <c r="AD37" s="10">
        <v>-422754624669</v>
      </c>
      <c r="AG37" s="420"/>
      <c r="AH37" s="420"/>
    </row>
    <row r="38" spans="1:34" ht="14.65" customHeight="1" x14ac:dyDescent="0.15">
      <c r="A38" s="7" t="s">
        <v>47</v>
      </c>
      <c r="D38" s="31"/>
      <c r="E38" s="26"/>
      <c r="F38" s="26"/>
      <c r="G38" s="26"/>
      <c r="H38" s="26" t="s">
        <v>35</v>
      </c>
      <c r="I38" s="26"/>
      <c r="J38" s="26"/>
      <c r="K38" s="25"/>
      <c r="L38" s="25"/>
      <c r="M38" s="25"/>
      <c r="N38" s="25"/>
      <c r="O38" s="25"/>
      <c r="P38" s="32">
        <v>2853</v>
      </c>
      <c r="Q38" s="33"/>
      <c r="R38" s="25"/>
      <c r="S38" s="25"/>
      <c r="T38" s="25"/>
      <c r="U38" s="25"/>
      <c r="V38" s="25"/>
      <c r="W38" s="25"/>
      <c r="X38" s="25"/>
      <c r="Y38" s="25"/>
      <c r="Z38" s="32"/>
      <c r="AA38" s="44"/>
      <c r="AD38" s="10">
        <v>2852667505</v>
      </c>
      <c r="AG38" s="420"/>
      <c r="AH38" s="420"/>
    </row>
    <row r="39" spans="1:34" ht="14.65" customHeight="1" x14ac:dyDescent="0.15">
      <c r="A39" s="7" t="s">
        <v>48</v>
      </c>
      <c r="D39" s="31"/>
      <c r="E39" s="26"/>
      <c r="F39" s="26"/>
      <c r="G39" s="26"/>
      <c r="H39" s="26" t="s">
        <v>37</v>
      </c>
      <c r="I39" s="26"/>
      <c r="J39" s="26"/>
      <c r="K39" s="25"/>
      <c r="L39" s="25"/>
      <c r="M39" s="25"/>
      <c r="N39" s="25"/>
      <c r="O39" s="25"/>
      <c r="P39" s="32">
        <v>-137</v>
      </c>
      <c r="Q39" s="33"/>
      <c r="R39" s="49"/>
      <c r="S39" s="49"/>
      <c r="T39" s="49"/>
      <c r="U39" s="49"/>
      <c r="V39" s="49"/>
      <c r="W39" s="49"/>
      <c r="X39" s="49"/>
      <c r="Y39" s="49"/>
      <c r="Z39" s="28"/>
      <c r="AA39" s="50"/>
      <c r="AD39" s="10">
        <v>-136948904</v>
      </c>
      <c r="AG39" s="420"/>
      <c r="AH39" s="420"/>
    </row>
    <row r="40" spans="1:34" ht="14.65" customHeight="1" x14ac:dyDescent="0.15">
      <c r="A40" s="7" t="s">
        <v>49</v>
      </c>
      <c r="D40" s="31"/>
      <c r="E40" s="26"/>
      <c r="F40" s="26"/>
      <c r="G40" s="26"/>
      <c r="H40" s="26" t="s">
        <v>39</v>
      </c>
      <c r="I40" s="26"/>
      <c r="J40" s="26"/>
      <c r="K40" s="25"/>
      <c r="L40" s="25"/>
      <c r="M40" s="25"/>
      <c r="N40" s="25"/>
      <c r="O40" s="25"/>
      <c r="P40" s="32">
        <v>8391</v>
      </c>
      <c r="Q40" s="33"/>
      <c r="R40" s="49"/>
      <c r="S40" s="49"/>
      <c r="T40" s="49"/>
      <c r="U40" s="49"/>
      <c r="V40" s="49"/>
      <c r="W40" s="49"/>
      <c r="X40" s="49"/>
      <c r="Y40" s="49"/>
      <c r="Z40" s="28"/>
      <c r="AA40" s="50"/>
      <c r="AD40" s="10">
        <v>8391229468</v>
      </c>
      <c r="AG40" s="420"/>
      <c r="AH40" s="420"/>
    </row>
    <row r="41" spans="1:34" ht="14.65" customHeight="1" x14ac:dyDescent="0.15">
      <c r="A41" s="7" t="s">
        <v>50</v>
      </c>
      <c r="D41" s="31"/>
      <c r="E41" s="26"/>
      <c r="F41" s="26"/>
      <c r="G41" s="26" t="s">
        <v>51</v>
      </c>
      <c r="H41" s="35"/>
      <c r="I41" s="35"/>
      <c r="J41" s="35"/>
      <c r="K41" s="36"/>
      <c r="L41" s="36"/>
      <c r="M41" s="36"/>
      <c r="N41" s="36"/>
      <c r="O41" s="36"/>
      <c r="P41" s="32">
        <v>29006</v>
      </c>
      <c r="Q41" s="33"/>
      <c r="R41" s="49"/>
      <c r="S41" s="49"/>
      <c r="T41" s="49"/>
      <c r="U41" s="49"/>
      <c r="V41" s="49"/>
      <c r="W41" s="49"/>
      <c r="X41" s="49"/>
      <c r="Y41" s="49"/>
      <c r="Z41" s="28"/>
      <c r="AA41" s="50"/>
      <c r="AD41" s="10">
        <v>29005583372</v>
      </c>
      <c r="AG41" s="420"/>
      <c r="AH41" s="420"/>
    </row>
    <row r="42" spans="1:34" ht="14.65" customHeight="1" x14ac:dyDescent="0.15">
      <c r="A42" s="7" t="s">
        <v>52</v>
      </c>
      <c r="D42" s="31"/>
      <c r="E42" s="26"/>
      <c r="F42" s="26"/>
      <c r="G42" s="26" t="s">
        <v>53</v>
      </c>
      <c r="H42" s="35"/>
      <c r="I42" s="35"/>
      <c r="J42" s="35"/>
      <c r="K42" s="36"/>
      <c r="L42" s="36"/>
      <c r="M42" s="36"/>
      <c r="N42" s="36"/>
      <c r="O42" s="36"/>
      <c r="P42" s="32">
        <v>-16749</v>
      </c>
      <c r="Q42" s="33"/>
      <c r="R42" s="49"/>
      <c r="S42" s="49"/>
      <c r="T42" s="49"/>
      <c r="U42" s="49"/>
      <c r="V42" s="49"/>
      <c r="W42" s="49"/>
      <c r="X42" s="49"/>
      <c r="Y42" s="49"/>
      <c r="Z42" s="28"/>
      <c r="AA42" s="50"/>
      <c r="AD42" s="10">
        <v>-16748713233</v>
      </c>
      <c r="AG42" s="420"/>
      <c r="AH42" s="420"/>
    </row>
    <row r="43" spans="1:34" ht="14.65" customHeight="1" x14ac:dyDescent="0.15">
      <c r="A43" s="7" t="s">
        <v>54</v>
      </c>
      <c r="D43" s="31"/>
      <c r="E43" s="26"/>
      <c r="F43" s="26" t="s">
        <v>55</v>
      </c>
      <c r="G43" s="26"/>
      <c r="H43" s="35"/>
      <c r="I43" s="35"/>
      <c r="J43" s="35"/>
      <c r="K43" s="36"/>
      <c r="L43" s="36"/>
      <c r="M43" s="36"/>
      <c r="N43" s="36"/>
      <c r="O43" s="36"/>
      <c r="P43" s="32">
        <v>708</v>
      </c>
      <c r="Q43" s="33"/>
      <c r="R43" s="49"/>
      <c r="S43" s="49"/>
      <c r="T43" s="49"/>
      <c r="U43" s="49"/>
      <c r="V43" s="49"/>
      <c r="W43" s="49"/>
      <c r="X43" s="49"/>
      <c r="Y43" s="49"/>
      <c r="Z43" s="28"/>
      <c r="AA43" s="50"/>
      <c r="AD43" s="10">
        <f>IF(COUNTIF(AD44:AD45,"-")=COUNTA(AD44:AD45),"-",SUM(AD44:AD45))</f>
        <v>708350397</v>
      </c>
      <c r="AG43" s="420"/>
      <c r="AH43" s="420"/>
    </row>
    <row r="44" spans="1:34" ht="14.65" customHeight="1" x14ac:dyDescent="0.15">
      <c r="A44" s="7" t="s">
        <v>56</v>
      </c>
      <c r="D44" s="31"/>
      <c r="E44" s="26"/>
      <c r="F44" s="26"/>
      <c r="G44" s="26" t="s">
        <v>57</v>
      </c>
      <c r="H44" s="26"/>
      <c r="I44" s="26"/>
      <c r="J44" s="26"/>
      <c r="K44" s="25"/>
      <c r="L44" s="25"/>
      <c r="M44" s="25"/>
      <c r="N44" s="25"/>
      <c r="O44" s="25"/>
      <c r="P44" s="32">
        <v>50</v>
      </c>
      <c r="Q44" s="33"/>
      <c r="R44" s="49"/>
      <c r="S44" s="49"/>
      <c r="T44" s="49"/>
      <c r="U44" s="49"/>
      <c r="V44" s="49"/>
      <c r="W44" s="49"/>
      <c r="X44" s="49"/>
      <c r="Y44" s="49"/>
      <c r="Z44" s="28"/>
      <c r="AA44" s="50"/>
      <c r="AD44" s="10">
        <v>50147811</v>
      </c>
      <c r="AG44" s="420"/>
      <c r="AH44" s="420"/>
    </row>
    <row r="45" spans="1:34" ht="14.65" customHeight="1" x14ac:dyDescent="0.15">
      <c r="A45" s="7" t="s">
        <v>58</v>
      </c>
      <c r="D45" s="31"/>
      <c r="E45" s="26"/>
      <c r="F45" s="26"/>
      <c r="G45" s="26" t="s">
        <v>35</v>
      </c>
      <c r="H45" s="26"/>
      <c r="I45" s="26"/>
      <c r="J45" s="26"/>
      <c r="K45" s="25"/>
      <c r="L45" s="25"/>
      <c r="M45" s="25"/>
      <c r="N45" s="25"/>
      <c r="O45" s="25"/>
      <c r="P45" s="32">
        <v>658</v>
      </c>
      <c r="Q45" s="33"/>
      <c r="R45" s="49"/>
      <c r="S45" s="49"/>
      <c r="T45" s="49"/>
      <c r="U45" s="49"/>
      <c r="V45" s="49"/>
      <c r="W45" s="49"/>
      <c r="X45" s="49"/>
      <c r="Y45" s="49"/>
      <c r="Z45" s="28"/>
      <c r="AA45" s="50"/>
      <c r="AD45" s="10">
        <v>658202586</v>
      </c>
      <c r="AG45" s="420"/>
      <c r="AH45" s="420"/>
    </row>
    <row r="46" spans="1:34" ht="14.65" customHeight="1" x14ac:dyDescent="0.15">
      <c r="A46" s="7" t="s">
        <v>59</v>
      </c>
      <c r="D46" s="31"/>
      <c r="E46" s="26"/>
      <c r="F46" s="26" t="s">
        <v>60</v>
      </c>
      <c r="G46" s="26"/>
      <c r="H46" s="26"/>
      <c r="I46" s="26"/>
      <c r="J46" s="26"/>
      <c r="K46" s="26"/>
      <c r="L46" s="25"/>
      <c r="M46" s="25"/>
      <c r="N46" s="25"/>
      <c r="O46" s="25"/>
      <c r="P46" s="32">
        <v>24494</v>
      </c>
      <c r="Q46" s="33" t="s">
        <v>392</v>
      </c>
      <c r="R46" s="49"/>
      <c r="S46" s="49"/>
      <c r="T46" s="49"/>
      <c r="U46" s="49"/>
      <c r="V46" s="49"/>
      <c r="W46" s="49"/>
      <c r="X46" s="49"/>
      <c r="Y46" s="49"/>
      <c r="Z46" s="28"/>
      <c r="AA46" s="50"/>
      <c r="AD46" s="10">
        <f>IF(COUNTIF(AD47:AD58,"-")=COUNTA(AD47:AD58),"-",SUM(AD47,AD51:AD54,AD57:AD58))</f>
        <v>24494152271</v>
      </c>
      <c r="AG46" s="420"/>
      <c r="AH46" s="420"/>
    </row>
    <row r="47" spans="1:34" ht="14.65" customHeight="1" x14ac:dyDescent="0.15">
      <c r="A47" s="7" t="s">
        <v>61</v>
      </c>
      <c r="D47" s="31"/>
      <c r="E47" s="26"/>
      <c r="F47" s="26"/>
      <c r="G47" s="26" t="s">
        <v>62</v>
      </c>
      <c r="H47" s="26"/>
      <c r="I47" s="26"/>
      <c r="J47" s="26"/>
      <c r="K47" s="26"/>
      <c r="L47" s="25"/>
      <c r="M47" s="25"/>
      <c r="N47" s="25"/>
      <c r="O47" s="25"/>
      <c r="P47" s="32">
        <v>855</v>
      </c>
      <c r="Q47" s="33"/>
      <c r="R47" s="49"/>
      <c r="S47" s="49"/>
      <c r="T47" s="49"/>
      <c r="U47" s="49"/>
      <c r="V47" s="49"/>
      <c r="W47" s="49"/>
      <c r="X47" s="49"/>
      <c r="Y47" s="49"/>
      <c r="Z47" s="28"/>
      <c r="AA47" s="50"/>
      <c r="AD47" s="10">
        <f>IF(COUNTIF(AD48:AD50,"-")=COUNTA(AD48:AD50),"-",SUM(AD48:AD50))</f>
        <v>855098500</v>
      </c>
      <c r="AG47" s="420"/>
      <c r="AH47" s="420"/>
    </row>
    <row r="48" spans="1:34" ht="14.65" customHeight="1" x14ac:dyDescent="0.15">
      <c r="A48" s="7" t="s">
        <v>63</v>
      </c>
      <c r="D48" s="31"/>
      <c r="E48" s="26"/>
      <c r="F48" s="26"/>
      <c r="G48" s="26"/>
      <c r="H48" s="26" t="s">
        <v>64</v>
      </c>
      <c r="I48" s="26"/>
      <c r="J48" s="26"/>
      <c r="K48" s="26"/>
      <c r="L48" s="25"/>
      <c r="M48" s="25"/>
      <c r="N48" s="25"/>
      <c r="O48" s="25"/>
      <c r="P48" s="32">
        <v>185</v>
      </c>
      <c r="Q48" s="33"/>
      <c r="R48" s="49"/>
      <c r="S48" s="49"/>
      <c r="T48" s="49"/>
      <c r="U48" s="49"/>
      <c r="V48" s="49"/>
      <c r="W48" s="49"/>
      <c r="X48" s="49"/>
      <c r="Y48" s="49"/>
      <c r="Z48" s="28"/>
      <c r="AA48" s="50"/>
      <c r="AD48" s="10">
        <v>185144900</v>
      </c>
      <c r="AG48" s="420"/>
      <c r="AH48" s="420"/>
    </row>
    <row r="49" spans="1:34" ht="14.65" customHeight="1" x14ac:dyDescent="0.15">
      <c r="A49" s="7" t="s">
        <v>65</v>
      </c>
      <c r="D49" s="31"/>
      <c r="E49" s="26"/>
      <c r="F49" s="26"/>
      <c r="G49" s="26"/>
      <c r="H49" s="26" t="s">
        <v>66</v>
      </c>
      <c r="I49" s="26"/>
      <c r="J49" s="26"/>
      <c r="K49" s="26"/>
      <c r="L49" s="25"/>
      <c r="M49" s="25"/>
      <c r="N49" s="25"/>
      <c r="O49" s="25"/>
      <c r="P49" s="32">
        <v>670</v>
      </c>
      <c r="Q49" s="33"/>
      <c r="R49" s="49"/>
      <c r="S49" s="49"/>
      <c r="T49" s="49"/>
      <c r="U49" s="49"/>
      <c r="V49" s="49"/>
      <c r="W49" s="49"/>
      <c r="X49" s="49"/>
      <c r="Y49" s="49"/>
      <c r="Z49" s="28"/>
      <c r="AA49" s="50"/>
      <c r="AD49" s="10">
        <v>669953600</v>
      </c>
      <c r="AG49" s="420"/>
      <c r="AH49" s="420"/>
    </row>
    <row r="50" spans="1:34" ht="14.65" customHeight="1" x14ac:dyDescent="0.15">
      <c r="A50" s="7" t="s">
        <v>67</v>
      </c>
      <c r="D50" s="31"/>
      <c r="E50" s="26"/>
      <c r="F50" s="26"/>
      <c r="G50" s="26"/>
      <c r="H50" s="26" t="s">
        <v>35</v>
      </c>
      <c r="I50" s="26"/>
      <c r="J50" s="26"/>
      <c r="K50" s="26"/>
      <c r="L50" s="25"/>
      <c r="M50" s="25"/>
      <c r="N50" s="25"/>
      <c r="O50" s="25"/>
      <c r="P50" s="32" t="s">
        <v>387</v>
      </c>
      <c r="Q50" s="33"/>
      <c r="R50" s="49"/>
      <c r="S50" s="49"/>
      <c r="T50" s="49"/>
      <c r="U50" s="49"/>
      <c r="V50" s="49"/>
      <c r="W50" s="49"/>
      <c r="X50" s="49"/>
      <c r="Y50" s="49"/>
      <c r="Z50" s="28"/>
      <c r="AA50" s="50"/>
      <c r="AD50" s="10" t="s">
        <v>11</v>
      </c>
      <c r="AG50" s="420"/>
      <c r="AH50" s="420"/>
    </row>
    <row r="51" spans="1:34" ht="14.65" customHeight="1" x14ac:dyDescent="0.15">
      <c r="A51" s="7" t="s">
        <v>68</v>
      </c>
      <c r="D51" s="31"/>
      <c r="E51" s="26"/>
      <c r="F51" s="26"/>
      <c r="G51" s="26" t="s">
        <v>69</v>
      </c>
      <c r="H51" s="26"/>
      <c r="I51" s="26"/>
      <c r="J51" s="26"/>
      <c r="K51" s="26"/>
      <c r="L51" s="25"/>
      <c r="M51" s="25"/>
      <c r="N51" s="25"/>
      <c r="O51" s="25"/>
      <c r="P51" s="32" t="s">
        <v>387</v>
      </c>
      <c r="Q51" s="33"/>
      <c r="R51" s="49"/>
      <c r="S51" s="49"/>
      <c r="T51" s="49"/>
      <c r="U51" s="49"/>
      <c r="V51" s="49"/>
      <c r="W51" s="49"/>
      <c r="X51" s="49"/>
      <c r="Y51" s="49"/>
      <c r="Z51" s="28"/>
      <c r="AA51" s="50"/>
      <c r="AD51" s="10" t="s">
        <v>11</v>
      </c>
      <c r="AG51" s="420"/>
      <c r="AH51" s="420"/>
    </row>
    <row r="52" spans="1:34" ht="14.65" customHeight="1" x14ac:dyDescent="0.15">
      <c r="A52" s="7" t="s">
        <v>70</v>
      </c>
      <c r="D52" s="31"/>
      <c r="E52" s="26"/>
      <c r="F52" s="26"/>
      <c r="G52" s="26" t="s">
        <v>71</v>
      </c>
      <c r="H52" s="26"/>
      <c r="I52" s="26"/>
      <c r="J52" s="26"/>
      <c r="K52" s="25"/>
      <c r="L52" s="25"/>
      <c r="M52" s="25"/>
      <c r="N52" s="25"/>
      <c r="O52" s="25"/>
      <c r="P52" s="32">
        <v>836</v>
      </c>
      <c r="Q52" s="33"/>
      <c r="R52" s="49"/>
      <c r="S52" s="49"/>
      <c r="T52" s="49"/>
      <c r="U52" s="49"/>
      <c r="V52" s="49"/>
      <c r="W52" s="49"/>
      <c r="X52" s="49"/>
      <c r="Y52" s="49"/>
      <c r="Z52" s="28"/>
      <c r="AA52" s="50"/>
      <c r="AD52" s="10">
        <v>835636436</v>
      </c>
      <c r="AG52" s="420"/>
      <c r="AH52" s="420"/>
    </row>
    <row r="53" spans="1:34" ht="14.65" customHeight="1" x14ac:dyDescent="0.15">
      <c r="A53" s="7" t="s">
        <v>72</v>
      </c>
      <c r="D53" s="31"/>
      <c r="E53" s="26"/>
      <c r="F53" s="26"/>
      <c r="G53" s="26" t="s">
        <v>73</v>
      </c>
      <c r="H53" s="26"/>
      <c r="I53" s="26"/>
      <c r="J53" s="26"/>
      <c r="K53" s="25"/>
      <c r="L53" s="25"/>
      <c r="M53" s="25"/>
      <c r="N53" s="25"/>
      <c r="O53" s="25"/>
      <c r="P53" s="32">
        <v>783</v>
      </c>
      <c r="Q53" s="33"/>
      <c r="R53" s="49"/>
      <c r="S53" s="49"/>
      <c r="T53" s="49"/>
      <c r="U53" s="49"/>
      <c r="V53" s="49"/>
      <c r="W53" s="49"/>
      <c r="X53" s="49"/>
      <c r="Y53" s="49"/>
      <c r="Z53" s="28"/>
      <c r="AA53" s="50"/>
      <c r="AD53" s="10">
        <v>783285387</v>
      </c>
      <c r="AG53" s="420"/>
      <c r="AH53" s="420"/>
    </row>
    <row r="54" spans="1:34" ht="14.65" customHeight="1" x14ac:dyDescent="0.15">
      <c r="A54" s="7" t="s">
        <v>74</v>
      </c>
      <c r="D54" s="31"/>
      <c r="E54" s="26"/>
      <c r="F54" s="26"/>
      <c r="G54" s="26" t="s">
        <v>75</v>
      </c>
      <c r="H54" s="26"/>
      <c r="I54" s="26"/>
      <c r="J54" s="26"/>
      <c r="K54" s="25"/>
      <c r="L54" s="25"/>
      <c r="M54" s="25"/>
      <c r="N54" s="25"/>
      <c r="O54" s="25"/>
      <c r="P54" s="32">
        <v>22179</v>
      </c>
      <c r="Q54" s="33"/>
      <c r="R54" s="49"/>
      <c r="S54" s="49"/>
      <c r="T54" s="49"/>
      <c r="U54" s="49"/>
      <c r="V54" s="49"/>
      <c r="W54" s="49"/>
      <c r="X54" s="49"/>
      <c r="Y54" s="49"/>
      <c r="Z54" s="28"/>
      <c r="AA54" s="50"/>
      <c r="AD54" s="10">
        <f>IF(COUNTIF(AD55:AD56,"-")=COUNTA(AD55:AD56),"-",SUM(AD55:AD56))</f>
        <v>22178559401</v>
      </c>
      <c r="AG54" s="420"/>
      <c r="AH54" s="420"/>
    </row>
    <row r="55" spans="1:34" ht="14.65" customHeight="1" x14ac:dyDescent="0.15">
      <c r="A55" s="7" t="s">
        <v>76</v>
      </c>
      <c r="D55" s="31"/>
      <c r="E55" s="26"/>
      <c r="F55" s="26"/>
      <c r="G55" s="26"/>
      <c r="H55" s="26" t="s">
        <v>78</v>
      </c>
      <c r="I55" s="26"/>
      <c r="J55" s="26"/>
      <c r="K55" s="25"/>
      <c r="L55" s="25"/>
      <c r="M55" s="25"/>
      <c r="N55" s="25"/>
      <c r="O55" s="25"/>
      <c r="P55" s="32">
        <v>7016</v>
      </c>
      <c r="Q55" s="33"/>
      <c r="R55" s="49"/>
      <c r="S55" s="49"/>
      <c r="T55" s="49"/>
      <c r="U55" s="49"/>
      <c r="V55" s="49"/>
      <c r="W55" s="49"/>
      <c r="X55" s="49"/>
      <c r="Y55" s="49"/>
      <c r="Z55" s="28"/>
      <c r="AA55" s="50"/>
      <c r="AD55" s="10">
        <v>7015850446</v>
      </c>
      <c r="AG55" s="420"/>
      <c r="AH55" s="420"/>
    </row>
    <row r="56" spans="1:34" ht="14.65" customHeight="1" x14ac:dyDescent="0.15">
      <c r="A56" s="7" t="s">
        <v>79</v>
      </c>
      <c r="D56" s="31"/>
      <c r="E56" s="25"/>
      <c r="F56" s="26"/>
      <c r="G56" s="26"/>
      <c r="H56" s="26" t="s">
        <v>35</v>
      </c>
      <c r="I56" s="26"/>
      <c r="J56" s="26"/>
      <c r="K56" s="25"/>
      <c r="L56" s="25"/>
      <c r="M56" s="25"/>
      <c r="N56" s="25"/>
      <c r="O56" s="25"/>
      <c r="P56" s="32">
        <v>15163</v>
      </c>
      <c r="Q56" s="33"/>
      <c r="R56" s="49"/>
      <c r="S56" s="49"/>
      <c r="T56" s="49"/>
      <c r="U56" s="49"/>
      <c r="V56" s="49"/>
      <c r="W56" s="49"/>
      <c r="X56" s="49"/>
      <c r="Y56" s="49"/>
      <c r="Z56" s="28"/>
      <c r="AA56" s="50"/>
      <c r="AD56" s="10">
        <v>15162708955</v>
      </c>
      <c r="AG56" s="420"/>
      <c r="AH56" s="420"/>
    </row>
    <row r="57" spans="1:34" ht="14.65" customHeight="1" x14ac:dyDescent="0.15">
      <c r="A57" s="7" t="s">
        <v>80</v>
      </c>
      <c r="D57" s="31"/>
      <c r="E57" s="25"/>
      <c r="F57" s="26"/>
      <c r="G57" s="26" t="s">
        <v>35</v>
      </c>
      <c r="H57" s="26"/>
      <c r="I57" s="26"/>
      <c r="J57" s="26"/>
      <c r="K57" s="25"/>
      <c r="L57" s="25"/>
      <c r="M57" s="25"/>
      <c r="N57" s="25"/>
      <c r="O57" s="25"/>
      <c r="P57" s="32">
        <v>0</v>
      </c>
      <c r="Q57" s="33"/>
      <c r="R57" s="49"/>
      <c r="S57" s="49"/>
      <c r="T57" s="49"/>
      <c r="U57" s="49"/>
      <c r="V57" s="49"/>
      <c r="W57" s="49"/>
      <c r="X57" s="49"/>
      <c r="Y57" s="49"/>
      <c r="Z57" s="28"/>
      <c r="AA57" s="50"/>
      <c r="AD57" s="10">
        <v>0</v>
      </c>
      <c r="AG57" s="420"/>
      <c r="AH57" s="420"/>
    </row>
    <row r="58" spans="1:34" ht="14.65" customHeight="1" x14ac:dyDescent="0.15">
      <c r="A58" s="7" t="s">
        <v>81</v>
      </c>
      <c r="D58" s="31"/>
      <c r="E58" s="25"/>
      <c r="F58" s="26"/>
      <c r="G58" s="26" t="s">
        <v>82</v>
      </c>
      <c r="H58" s="26"/>
      <c r="I58" s="26"/>
      <c r="J58" s="26"/>
      <c r="K58" s="25"/>
      <c r="L58" s="25"/>
      <c r="M58" s="25"/>
      <c r="N58" s="25"/>
      <c r="O58" s="25"/>
      <c r="P58" s="32">
        <v>-158</v>
      </c>
      <c r="Q58" s="33"/>
      <c r="R58" s="49"/>
      <c r="S58" s="49"/>
      <c r="T58" s="49"/>
      <c r="U58" s="49"/>
      <c r="V58" s="49"/>
      <c r="W58" s="49"/>
      <c r="X58" s="49"/>
      <c r="Y58" s="49"/>
      <c r="Z58" s="28"/>
      <c r="AA58" s="50"/>
      <c r="AD58" s="10">
        <v>-158427453</v>
      </c>
      <c r="AG58" s="420"/>
      <c r="AH58" s="420"/>
    </row>
    <row r="59" spans="1:34" ht="14.65" customHeight="1" x14ac:dyDescent="0.15">
      <c r="A59" s="7" t="s">
        <v>83</v>
      </c>
      <c r="D59" s="31"/>
      <c r="E59" s="25" t="s">
        <v>84</v>
      </c>
      <c r="F59" s="26"/>
      <c r="G59" s="27"/>
      <c r="H59" s="27"/>
      <c r="I59" s="27"/>
      <c r="J59" s="25"/>
      <c r="K59" s="25"/>
      <c r="L59" s="25"/>
      <c r="M59" s="25"/>
      <c r="N59" s="25"/>
      <c r="O59" s="25"/>
      <c r="P59" s="32">
        <v>26547</v>
      </c>
      <c r="Q59" s="33"/>
      <c r="R59" s="49"/>
      <c r="S59" s="49"/>
      <c r="T59" s="49"/>
      <c r="U59" s="49"/>
      <c r="V59" s="49"/>
      <c r="W59" s="49"/>
      <c r="X59" s="49"/>
      <c r="Y59" s="49"/>
      <c r="Z59" s="28"/>
      <c r="AA59" s="50"/>
      <c r="AD59" s="10">
        <f>IF(COUNTIF(AD60:AD68,"-")=COUNTA(AD60:AD68),"-",SUM(AD60:AD63,AD66:AD68))</f>
        <v>26546565391</v>
      </c>
      <c r="AG59" s="420"/>
      <c r="AH59" s="420"/>
    </row>
    <row r="60" spans="1:34" ht="14.65" customHeight="1" x14ac:dyDescent="0.15">
      <c r="A60" s="7" t="s">
        <v>85</v>
      </c>
      <c r="D60" s="31"/>
      <c r="E60" s="25"/>
      <c r="F60" s="26" t="s">
        <v>86</v>
      </c>
      <c r="G60" s="27"/>
      <c r="H60" s="27"/>
      <c r="I60" s="27"/>
      <c r="J60" s="25"/>
      <c r="K60" s="25"/>
      <c r="L60" s="25"/>
      <c r="M60" s="25"/>
      <c r="N60" s="25"/>
      <c r="O60" s="25"/>
      <c r="P60" s="32">
        <v>11022</v>
      </c>
      <c r="Q60" s="33"/>
      <c r="R60" s="49"/>
      <c r="S60" s="49"/>
      <c r="T60" s="49"/>
      <c r="U60" s="49"/>
      <c r="V60" s="49"/>
      <c r="W60" s="49"/>
      <c r="X60" s="49"/>
      <c r="Y60" s="49"/>
      <c r="Z60" s="28"/>
      <c r="AA60" s="50"/>
      <c r="AD60" s="10">
        <v>11022281852</v>
      </c>
      <c r="AG60" s="420"/>
      <c r="AH60" s="420"/>
    </row>
    <row r="61" spans="1:34" ht="14.65" customHeight="1" x14ac:dyDescent="0.15">
      <c r="A61" s="7" t="s">
        <v>87</v>
      </c>
      <c r="D61" s="31"/>
      <c r="E61" s="25"/>
      <c r="F61" s="26" t="s">
        <v>88</v>
      </c>
      <c r="G61" s="26"/>
      <c r="H61" s="35"/>
      <c r="I61" s="26"/>
      <c r="J61" s="26"/>
      <c r="K61" s="25"/>
      <c r="L61" s="25"/>
      <c r="M61" s="25"/>
      <c r="N61" s="25"/>
      <c r="O61" s="25"/>
      <c r="P61" s="32">
        <v>1212</v>
      </c>
      <c r="Q61" s="33"/>
      <c r="R61" s="49"/>
      <c r="S61" s="49"/>
      <c r="T61" s="49"/>
      <c r="U61" s="49"/>
      <c r="V61" s="49"/>
      <c r="W61" s="49"/>
      <c r="X61" s="49"/>
      <c r="Y61" s="49"/>
      <c r="Z61" s="28"/>
      <c r="AA61" s="50"/>
      <c r="AD61" s="10">
        <v>1211854813</v>
      </c>
      <c r="AG61" s="420"/>
      <c r="AH61" s="420"/>
    </row>
    <row r="62" spans="1:34" ht="14.65" customHeight="1" x14ac:dyDescent="0.15">
      <c r="A62" s="7">
        <v>1500000</v>
      </c>
      <c r="D62" s="31"/>
      <c r="E62" s="25"/>
      <c r="F62" s="26" t="s">
        <v>89</v>
      </c>
      <c r="G62" s="26"/>
      <c r="H62" s="26"/>
      <c r="I62" s="26"/>
      <c r="J62" s="26"/>
      <c r="K62" s="25"/>
      <c r="L62" s="25"/>
      <c r="M62" s="25"/>
      <c r="N62" s="25"/>
      <c r="O62" s="25"/>
      <c r="P62" s="32">
        <v>100</v>
      </c>
      <c r="Q62" s="33"/>
      <c r="R62" s="49"/>
      <c r="S62" s="49"/>
      <c r="T62" s="49"/>
      <c r="U62" s="49"/>
      <c r="V62" s="49"/>
      <c r="W62" s="49"/>
      <c r="X62" s="49"/>
      <c r="Y62" s="49"/>
      <c r="Z62" s="28"/>
      <c r="AA62" s="50"/>
      <c r="AD62" s="10">
        <v>100072015</v>
      </c>
      <c r="AG62" s="420"/>
      <c r="AH62" s="420"/>
    </row>
    <row r="63" spans="1:34" ht="14.65" customHeight="1" x14ac:dyDescent="0.15">
      <c r="A63" s="7" t="s">
        <v>90</v>
      </c>
      <c r="D63" s="31"/>
      <c r="E63" s="26"/>
      <c r="F63" s="26" t="s">
        <v>75</v>
      </c>
      <c r="G63" s="26"/>
      <c r="H63" s="35"/>
      <c r="I63" s="26"/>
      <c r="J63" s="26"/>
      <c r="K63" s="25"/>
      <c r="L63" s="25"/>
      <c r="M63" s="25"/>
      <c r="N63" s="25"/>
      <c r="O63" s="25"/>
      <c r="P63" s="32">
        <v>13318</v>
      </c>
      <c r="Q63" s="33"/>
      <c r="R63" s="49"/>
      <c r="S63" s="49"/>
      <c r="T63" s="49"/>
      <c r="U63" s="49"/>
      <c r="V63" s="49"/>
      <c r="W63" s="49"/>
      <c r="X63" s="49"/>
      <c r="Y63" s="49"/>
      <c r="Z63" s="28"/>
      <c r="AA63" s="50"/>
      <c r="AD63" s="10">
        <f>IF(COUNTIF(AD64:AD65,"-")=COUNTA(AD64:AD65),"-",SUM(AD64:AD65))</f>
        <v>13317772381</v>
      </c>
      <c r="AG63" s="420"/>
      <c r="AH63" s="420"/>
    </row>
    <row r="64" spans="1:34" ht="14.65" customHeight="1" x14ac:dyDescent="0.15">
      <c r="A64" s="7" t="s">
        <v>91</v>
      </c>
      <c r="D64" s="31"/>
      <c r="E64" s="26"/>
      <c r="F64" s="26"/>
      <c r="G64" s="26" t="s">
        <v>92</v>
      </c>
      <c r="H64" s="26"/>
      <c r="I64" s="26"/>
      <c r="J64" s="26"/>
      <c r="K64" s="25"/>
      <c r="L64" s="25"/>
      <c r="M64" s="25"/>
      <c r="N64" s="25"/>
      <c r="O64" s="25"/>
      <c r="P64" s="32">
        <v>13318</v>
      </c>
      <c r="Q64" s="33"/>
      <c r="R64" s="49"/>
      <c r="S64" s="49"/>
      <c r="T64" s="49"/>
      <c r="U64" s="49"/>
      <c r="V64" s="49"/>
      <c r="W64" s="49"/>
      <c r="X64" s="49"/>
      <c r="Y64" s="49"/>
      <c r="Z64" s="28"/>
      <c r="AA64" s="50"/>
      <c r="AD64" s="10">
        <v>13317772381</v>
      </c>
      <c r="AG64" s="420"/>
      <c r="AH64" s="420"/>
    </row>
    <row r="65" spans="1:34" ht="14.65" customHeight="1" x14ac:dyDescent="0.15">
      <c r="A65" s="7" t="s">
        <v>93</v>
      </c>
      <c r="D65" s="31"/>
      <c r="E65" s="26"/>
      <c r="F65" s="26"/>
      <c r="G65" s="26" t="s">
        <v>78</v>
      </c>
      <c r="H65" s="26"/>
      <c r="I65" s="26"/>
      <c r="J65" s="26"/>
      <c r="K65" s="25"/>
      <c r="L65" s="25"/>
      <c r="M65" s="25"/>
      <c r="N65" s="25"/>
      <c r="O65" s="25"/>
      <c r="P65" s="32" t="s">
        <v>387</v>
      </c>
      <c r="Q65" s="33"/>
      <c r="R65" s="49"/>
      <c r="S65" s="49"/>
      <c r="T65" s="49"/>
      <c r="U65" s="49"/>
      <c r="V65" s="49"/>
      <c r="W65" s="49"/>
      <c r="X65" s="49"/>
      <c r="Y65" s="49"/>
      <c r="Z65" s="28"/>
      <c r="AA65" s="50"/>
      <c r="AD65" s="10" t="s">
        <v>11</v>
      </c>
      <c r="AG65" s="420"/>
      <c r="AH65" s="420"/>
    </row>
    <row r="66" spans="1:34" ht="14.65" customHeight="1" x14ac:dyDescent="0.15">
      <c r="A66" s="7" t="s">
        <v>94</v>
      </c>
      <c r="D66" s="31"/>
      <c r="E66" s="26"/>
      <c r="F66" s="26" t="s">
        <v>95</v>
      </c>
      <c r="G66" s="26"/>
      <c r="H66" s="26"/>
      <c r="I66" s="26"/>
      <c r="J66" s="26"/>
      <c r="K66" s="25"/>
      <c r="L66" s="25"/>
      <c r="M66" s="25"/>
      <c r="N66" s="25"/>
      <c r="O66" s="25"/>
      <c r="P66" s="32">
        <v>353</v>
      </c>
      <c r="Q66" s="33"/>
      <c r="R66" s="49"/>
      <c r="S66" s="49"/>
      <c r="T66" s="49"/>
      <c r="U66" s="49"/>
      <c r="V66" s="49"/>
      <c r="W66" s="49"/>
      <c r="X66" s="49"/>
      <c r="Y66" s="49"/>
      <c r="Z66" s="28"/>
      <c r="AA66" s="50"/>
      <c r="AD66" s="10">
        <v>353293064</v>
      </c>
      <c r="AG66" s="420"/>
      <c r="AH66" s="420"/>
    </row>
    <row r="67" spans="1:34" ht="14.65" customHeight="1" x14ac:dyDescent="0.15">
      <c r="A67" s="7" t="s">
        <v>96</v>
      </c>
      <c r="D67" s="31"/>
      <c r="E67" s="26"/>
      <c r="F67" s="26" t="s">
        <v>35</v>
      </c>
      <c r="G67" s="26"/>
      <c r="H67" s="35"/>
      <c r="I67" s="26"/>
      <c r="J67" s="26"/>
      <c r="K67" s="25"/>
      <c r="L67" s="25"/>
      <c r="M67" s="25"/>
      <c r="N67" s="25"/>
      <c r="O67" s="25"/>
      <c r="P67" s="32">
        <v>563</v>
      </c>
      <c r="Q67" s="33"/>
      <c r="R67" s="49"/>
      <c r="S67" s="49"/>
      <c r="T67" s="49"/>
      <c r="U67" s="49"/>
      <c r="V67" s="49"/>
      <c r="W67" s="49"/>
      <c r="X67" s="49"/>
      <c r="Y67" s="49"/>
      <c r="Z67" s="28"/>
      <c r="AA67" s="50"/>
      <c r="AD67" s="10">
        <v>562674133</v>
      </c>
      <c r="AG67" s="420"/>
      <c r="AH67" s="420"/>
    </row>
    <row r="68" spans="1:34" ht="14.65" customHeight="1" x14ac:dyDescent="0.15">
      <c r="A68" s="7" t="s">
        <v>97</v>
      </c>
      <c r="D68" s="31"/>
      <c r="E68" s="26"/>
      <c r="F68" s="49" t="s">
        <v>82</v>
      </c>
      <c r="G68" s="26"/>
      <c r="H68" s="26"/>
      <c r="I68" s="26"/>
      <c r="J68" s="26"/>
      <c r="K68" s="25"/>
      <c r="L68" s="25"/>
      <c r="M68" s="25"/>
      <c r="N68" s="25"/>
      <c r="O68" s="25"/>
      <c r="P68" s="32">
        <v>-21</v>
      </c>
      <c r="Q68" s="33"/>
      <c r="R68" s="49"/>
      <c r="S68" s="49"/>
      <c r="T68" s="49"/>
      <c r="U68" s="49"/>
      <c r="V68" s="49"/>
      <c r="W68" s="49"/>
      <c r="X68" s="49"/>
      <c r="Y68" s="49"/>
      <c r="Z68" s="28"/>
      <c r="AA68" s="50"/>
      <c r="AD68" s="10">
        <v>-21382867</v>
      </c>
      <c r="AG68" s="420"/>
      <c r="AH68" s="420"/>
    </row>
    <row r="69" spans="1:34" ht="14.65" customHeight="1" thickBot="1" x14ac:dyDescent="0.2">
      <c r="A69" s="7">
        <v>1565000</v>
      </c>
      <c r="B69" s="7" t="s">
        <v>128</v>
      </c>
      <c r="D69" s="31"/>
      <c r="E69" s="26" t="s">
        <v>98</v>
      </c>
      <c r="F69" s="26"/>
      <c r="G69" s="26"/>
      <c r="H69" s="26"/>
      <c r="I69" s="26"/>
      <c r="J69" s="26"/>
      <c r="K69" s="25"/>
      <c r="L69" s="25"/>
      <c r="M69" s="25"/>
      <c r="N69" s="25"/>
      <c r="O69" s="25"/>
      <c r="P69" s="32" t="s">
        <v>387</v>
      </c>
      <c r="Q69" s="33"/>
      <c r="R69" s="51" t="s">
        <v>129</v>
      </c>
      <c r="S69" s="52"/>
      <c r="T69" s="52"/>
      <c r="U69" s="52"/>
      <c r="V69" s="52"/>
      <c r="W69" s="52"/>
      <c r="X69" s="52"/>
      <c r="Y69" s="53"/>
      <c r="Z69" s="54">
        <v>290661</v>
      </c>
      <c r="AA69" s="55"/>
      <c r="AD69" s="10" t="s">
        <v>11</v>
      </c>
      <c r="AE69" s="10" t="e">
        <f>IF(AND(AE31="-",AE32="-",#REF!="-"),"-",SUM(AE31,AE32,#REF!))</f>
        <v>#REF!</v>
      </c>
      <c r="AG69" s="420"/>
      <c r="AH69" s="420"/>
    </row>
    <row r="70" spans="1:34" ht="14.65" customHeight="1" thickBot="1" x14ac:dyDescent="0.2">
      <c r="A70" s="7" t="s">
        <v>1</v>
      </c>
      <c r="B70" s="7" t="s">
        <v>99</v>
      </c>
      <c r="D70" s="56" t="s">
        <v>2</v>
      </c>
      <c r="E70" s="57"/>
      <c r="F70" s="57"/>
      <c r="G70" s="57"/>
      <c r="H70" s="57"/>
      <c r="I70" s="57"/>
      <c r="J70" s="57"/>
      <c r="K70" s="57"/>
      <c r="L70" s="57"/>
      <c r="M70" s="57"/>
      <c r="N70" s="57"/>
      <c r="O70" s="58"/>
      <c r="P70" s="59">
        <v>467008</v>
      </c>
      <c r="Q70" s="60" t="s">
        <v>392</v>
      </c>
      <c r="R70" s="19" t="s">
        <v>322</v>
      </c>
      <c r="S70" s="20"/>
      <c r="T70" s="20"/>
      <c r="U70" s="20"/>
      <c r="V70" s="20"/>
      <c r="W70" s="20"/>
      <c r="X70" s="20"/>
      <c r="Y70" s="61"/>
      <c r="Z70" s="59">
        <v>467008</v>
      </c>
      <c r="AA70" s="62" t="s">
        <v>392</v>
      </c>
      <c r="AD70" s="10">
        <f>IF(AND(AD14="-",AD59="-",AD69="-"),"-",SUM(AD14,AD59,AD69))</f>
        <v>467008375002</v>
      </c>
      <c r="AE70" s="10" t="e">
        <f>IF(AND(AE29="-",AE69="-"),"-",SUM(AE29,AE69))</f>
        <v>#REF!</v>
      </c>
      <c r="AG70" s="420"/>
      <c r="AH70" s="420"/>
    </row>
    <row r="71" spans="1:34" ht="14.65" customHeight="1" x14ac:dyDescent="0.15">
      <c r="D71" s="63"/>
      <c r="E71" s="63"/>
      <c r="F71" s="63"/>
      <c r="G71" s="63"/>
      <c r="H71" s="63"/>
      <c r="I71" s="63"/>
      <c r="J71" s="63"/>
      <c r="K71" s="63"/>
      <c r="L71" s="63"/>
      <c r="M71" s="63"/>
      <c r="N71" s="63"/>
      <c r="O71" s="63"/>
      <c r="P71" s="63"/>
      <c r="Q71" s="63"/>
      <c r="Z71" s="25"/>
      <c r="AA71" s="25"/>
      <c r="AG71" s="420"/>
      <c r="AH71" s="420"/>
    </row>
    <row r="72" spans="1:34" ht="14.65" customHeight="1" x14ac:dyDescent="0.15">
      <c r="D72" s="64"/>
      <c r="E72" s="65" t="s">
        <v>323</v>
      </c>
      <c r="F72" s="64"/>
      <c r="G72" s="18"/>
      <c r="H72" s="18"/>
      <c r="I72" s="18"/>
      <c r="J72" s="18"/>
      <c r="K72" s="18"/>
      <c r="L72" s="18"/>
      <c r="M72" s="18"/>
      <c r="N72" s="18"/>
      <c r="O72" s="18"/>
      <c r="P72" s="18"/>
      <c r="Q72" s="18"/>
      <c r="Z72" s="63"/>
      <c r="AA72" s="63"/>
      <c r="AG72" s="420"/>
      <c r="AH72" s="420"/>
    </row>
    <row r="73" spans="1:34" ht="14.65" customHeight="1" x14ac:dyDescent="0.15">
      <c r="AG73" s="420"/>
      <c r="AH73" s="420"/>
    </row>
    <row r="74" spans="1:34" ht="14.65" customHeight="1" x14ac:dyDescent="0.15">
      <c r="AG74" s="420"/>
      <c r="AH74" s="420"/>
    </row>
    <row r="75" spans="1:34" ht="14.65" customHeight="1" x14ac:dyDescent="0.15">
      <c r="AG75" s="420"/>
      <c r="AH75" s="420"/>
    </row>
    <row r="76" spans="1:34" ht="14.65" customHeight="1" x14ac:dyDescent="0.15">
      <c r="AG76" s="420"/>
      <c r="AH76" s="420"/>
    </row>
    <row r="77" spans="1:34" ht="16.5" customHeight="1" x14ac:dyDescent="0.15">
      <c r="AG77" s="420"/>
      <c r="AH77" s="420"/>
    </row>
    <row r="78" spans="1:34" ht="14.65" customHeight="1" x14ac:dyDescent="0.15">
      <c r="AG78" s="420"/>
      <c r="AH78" s="420"/>
    </row>
    <row r="79" spans="1:34" ht="9.75" customHeight="1" x14ac:dyDescent="0.15"/>
    <row r="80" spans="1:34" ht="14.65" customHeight="1" x14ac:dyDescent="0.15"/>
  </sheetData>
  <mergeCells count="11">
    <mergeCell ref="R29:Y29"/>
    <mergeCell ref="R34:Y34"/>
    <mergeCell ref="R69:Y69"/>
    <mergeCell ref="D70:O70"/>
    <mergeCell ref="R70:Y70"/>
    <mergeCell ref="D9:AA9"/>
    <mergeCell ref="D10:AA10"/>
    <mergeCell ref="D12:O12"/>
    <mergeCell ref="P12:Q12"/>
    <mergeCell ref="R12:Y12"/>
    <mergeCell ref="Z12:AA12"/>
  </mergeCells>
  <phoneticPr fontId="2"/>
  <printOptions horizontalCentered="1"/>
  <pageMargins left="0.70866141732283472" right="0.70866141732283472" top="0.39370078740157483" bottom="0.39370078740157483" header="0.51181102362204722" footer="0.51181102362204722"/>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G50"/>
  <sheetViews>
    <sheetView topLeftCell="B1" zoomScale="85" zoomScaleNormal="85" zoomScaleSheetLayoutView="100" workbookViewId="0">
      <selection activeCell="B1" sqref="B1"/>
    </sheetView>
  </sheetViews>
  <sheetFormatPr defaultRowHeight="13.5" x14ac:dyDescent="0.15"/>
  <cols>
    <col min="1" max="1" width="0" style="68" hidden="1" customWidth="1"/>
    <col min="2" max="2" width="0.625" style="6" customWidth="1"/>
    <col min="3" max="3" width="1.25" style="104" customWidth="1"/>
    <col min="4" max="12" width="2.125" style="104" customWidth="1"/>
    <col min="13" max="13" width="18.375" style="104" customWidth="1"/>
    <col min="14" max="14" width="21.625" style="104" bestFit="1" customWidth="1"/>
    <col min="15" max="15" width="2.5" style="104" customWidth="1"/>
    <col min="16" max="16" width="0.625" style="104" customWidth="1"/>
    <col min="17" max="17" width="9" style="6"/>
    <col min="18" max="18" width="0" style="6" hidden="1" customWidth="1"/>
    <col min="19" max="16384" width="9" style="6"/>
  </cols>
  <sheetData>
    <row r="1" spans="1:33" x14ac:dyDescent="0.15">
      <c r="C1" s="429" t="s">
        <v>333</v>
      </c>
    </row>
    <row r="2" spans="1:33" x14ac:dyDescent="0.15">
      <c r="C2" s="429" t="s">
        <v>334</v>
      </c>
    </row>
    <row r="3" spans="1:33" x14ac:dyDescent="0.15">
      <c r="C3" s="429" t="s">
        <v>335</v>
      </c>
    </row>
    <row r="4" spans="1:33" x14ac:dyDescent="0.15">
      <c r="C4" s="429" t="s">
        <v>336</v>
      </c>
    </row>
    <row r="5" spans="1:33" x14ac:dyDescent="0.15">
      <c r="C5" s="429" t="s">
        <v>337</v>
      </c>
    </row>
    <row r="6" spans="1:33" x14ac:dyDescent="0.15">
      <c r="C6" s="429" t="s">
        <v>338</v>
      </c>
    </row>
    <row r="7" spans="1:33" x14ac:dyDescent="0.15">
      <c r="C7" s="429" t="s">
        <v>339</v>
      </c>
    </row>
    <row r="8" spans="1:33" x14ac:dyDescent="0.15">
      <c r="A8" s="1"/>
      <c r="C8" s="66"/>
      <c r="D8" s="66"/>
      <c r="E8" s="66"/>
      <c r="F8" s="66"/>
      <c r="G8" s="66"/>
      <c r="H8" s="66"/>
      <c r="I8" s="66"/>
      <c r="J8" s="3"/>
      <c r="K8" s="3"/>
      <c r="L8" s="3"/>
      <c r="M8" s="3"/>
      <c r="N8" s="3"/>
      <c r="O8" s="3"/>
      <c r="P8" s="67"/>
    </row>
    <row r="9" spans="1:33" ht="24" x14ac:dyDescent="0.2">
      <c r="C9" s="69" t="s">
        <v>388</v>
      </c>
      <c r="D9" s="69"/>
      <c r="E9" s="69"/>
      <c r="F9" s="69"/>
      <c r="G9" s="69"/>
      <c r="H9" s="69"/>
      <c r="I9" s="69"/>
      <c r="J9" s="69"/>
      <c r="K9" s="69"/>
      <c r="L9" s="69"/>
      <c r="M9" s="69"/>
      <c r="N9" s="69"/>
      <c r="O9" s="69"/>
      <c r="P9" s="70"/>
    </row>
    <row r="10" spans="1:33" ht="17.25" x14ac:dyDescent="0.2">
      <c r="C10" s="71" t="s">
        <v>389</v>
      </c>
      <c r="D10" s="71"/>
      <c r="E10" s="71"/>
      <c r="F10" s="71"/>
      <c r="G10" s="71"/>
      <c r="H10" s="71"/>
      <c r="I10" s="71"/>
      <c r="J10" s="71"/>
      <c r="K10" s="71"/>
      <c r="L10" s="71"/>
      <c r="M10" s="71"/>
      <c r="N10" s="71"/>
      <c r="O10" s="71"/>
      <c r="P10" s="70"/>
    </row>
    <row r="11" spans="1:33" ht="17.25" x14ac:dyDescent="0.2">
      <c r="C11" s="71" t="s">
        <v>390</v>
      </c>
      <c r="D11" s="71"/>
      <c r="E11" s="71"/>
      <c r="F11" s="71"/>
      <c r="G11" s="71"/>
      <c r="H11" s="71"/>
      <c r="I11" s="71"/>
      <c r="J11" s="71"/>
      <c r="K11" s="71"/>
      <c r="L11" s="71"/>
      <c r="M11" s="71"/>
      <c r="N11" s="71"/>
      <c r="O11" s="71"/>
      <c r="P11" s="70"/>
    </row>
    <row r="12" spans="1:33" ht="18" thickBot="1" x14ac:dyDescent="0.25">
      <c r="C12" s="72"/>
      <c r="D12" s="70"/>
      <c r="E12" s="70"/>
      <c r="F12" s="70"/>
      <c r="G12" s="70"/>
      <c r="H12" s="70"/>
      <c r="I12" s="70"/>
      <c r="J12" s="70"/>
      <c r="K12" s="70"/>
      <c r="L12" s="70"/>
      <c r="M12" s="73"/>
      <c r="N12" s="70"/>
      <c r="O12" s="73" t="s">
        <v>386</v>
      </c>
      <c r="P12" s="70"/>
    </row>
    <row r="13" spans="1:33" ht="18" thickBot="1" x14ac:dyDescent="0.25">
      <c r="A13" s="68" t="s">
        <v>316</v>
      </c>
      <c r="C13" s="74" t="s">
        <v>0</v>
      </c>
      <c r="D13" s="75"/>
      <c r="E13" s="75"/>
      <c r="F13" s="75"/>
      <c r="G13" s="75"/>
      <c r="H13" s="75"/>
      <c r="I13" s="75"/>
      <c r="J13" s="75"/>
      <c r="K13" s="75"/>
      <c r="L13" s="75"/>
      <c r="M13" s="75"/>
      <c r="N13" s="76" t="s">
        <v>318</v>
      </c>
      <c r="O13" s="77"/>
      <c r="P13" s="70"/>
    </row>
    <row r="14" spans="1:33" x14ac:dyDescent="0.15">
      <c r="A14" s="68" t="s">
        <v>137</v>
      </c>
      <c r="C14" s="78"/>
      <c r="D14" s="79" t="s">
        <v>138</v>
      </c>
      <c r="E14" s="79"/>
      <c r="F14" s="80"/>
      <c r="G14" s="79"/>
      <c r="H14" s="79"/>
      <c r="I14" s="79"/>
      <c r="J14" s="79"/>
      <c r="K14" s="80"/>
      <c r="L14" s="80"/>
      <c r="M14" s="80"/>
      <c r="N14" s="81">
        <v>103810</v>
      </c>
      <c r="O14" s="82" t="s">
        <v>392</v>
      </c>
      <c r="P14" s="83"/>
      <c r="R14" s="6">
        <f>IF(AND(R15="-",R30="-"),"-",SUM(R15,R30))</f>
        <v>103810205683</v>
      </c>
      <c r="AG14" s="408"/>
    </row>
    <row r="15" spans="1:33" x14ac:dyDescent="0.15">
      <c r="A15" s="68" t="s">
        <v>139</v>
      </c>
      <c r="C15" s="78"/>
      <c r="D15" s="79"/>
      <c r="E15" s="79" t="s">
        <v>140</v>
      </c>
      <c r="F15" s="79"/>
      <c r="G15" s="79"/>
      <c r="H15" s="79"/>
      <c r="I15" s="79"/>
      <c r="J15" s="79"/>
      <c r="K15" s="80"/>
      <c r="L15" s="80"/>
      <c r="M15" s="80"/>
      <c r="N15" s="81">
        <v>47036</v>
      </c>
      <c r="O15" s="84" t="s">
        <v>392</v>
      </c>
      <c r="P15" s="83"/>
      <c r="R15" s="6">
        <f>IF(COUNTIF(R16:R29,"-")=COUNTA(R16:R29),"-",SUM(R16,R21,R26))</f>
        <v>47036122920</v>
      </c>
      <c r="AG15" s="408"/>
    </row>
    <row r="16" spans="1:33" x14ac:dyDescent="0.15">
      <c r="A16" s="68" t="s">
        <v>141</v>
      </c>
      <c r="C16" s="78"/>
      <c r="D16" s="79"/>
      <c r="E16" s="79"/>
      <c r="F16" s="79" t="s">
        <v>142</v>
      </c>
      <c r="G16" s="79"/>
      <c r="H16" s="79"/>
      <c r="I16" s="79"/>
      <c r="J16" s="79"/>
      <c r="K16" s="80"/>
      <c r="L16" s="80"/>
      <c r="M16" s="80"/>
      <c r="N16" s="81">
        <v>12139</v>
      </c>
      <c r="O16" s="84" t="s">
        <v>392</v>
      </c>
      <c r="P16" s="83"/>
      <c r="R16" s="6">
        <f>IF(COUNTIF(R17:R20,"-")=COUNTA(R17:R20),"-",SUM(R17:R20))</f>
        <v>12138586491</v>
      </c>
      <c r="AG16" s="408"/>
    </row>
    <row r="17" spans="1:33" x14ac:dyDescent="0.15">
      <c r="A17" s="68" t="s">
        <v>143</v>
      </c>
      <c r="C17" s="78"/>
      <c r="D17" s="79"/>
      <c r="E17" s="79"/>
      <c r="F17" s="79"/>
      <c r="G17" s="79" t="s">
        <v>144</v>
      </c>
      <c r="H17" s="79"/>
      <c r="I17" s="79"/>
      <c r="J17" s="79"/>
      <c r="K17" s="80"/>
      <c r="L17" s="80"/>
      <c r="M17" s="80"/>
      <c r="N17" s="81">
        <v>9493</v>
      </c>
      <c r="O17" s="84"/>
      <c r="P17" s="83"/>
      <c r="R17" s="6">
        <v>9492834226</v>
      </c>
      <c r="AG17" s="408"/>
    </row>
    <row r="18" spans="1:33" x14ac:dyDescent="0.15">
      <c r="A18" s="68" t="s">
        <v>145</v>
      </c>
      <c r="C18" s="78"/>
      <c r="D18" s="79"/>
      <c r="E18" s="79"/>
      <c r="F18" s="79"/>
      <c r="G18" s="79" t="s">
        <v>146</v>
      </c>
      <c r="H18" s="79"/>
      <c r="I18" s="79"/>
      <c r="J18" s="79"/>
      <c r="K18" s="80"/>
      <c r="L18" s="80"/>
      <c r="M18" s="80"/>
      <c r="N18" s="81">
        <v>856</v>
      </c>
      <c r="O18" s="84"/>
      <c r="P18" s="83"/>
      <c r="R18" s="6">
        <v>856438992</v>
      </c>
      <c r="AG18" s="408"/>
    </row>
    <row r="19" spans="1:33" x14ac:dyDescent="0.15">
      <c r="A19" s="68" t="s">
        <v>147</v>
      </c>
      <c r="C19" s="78"/>
      <c r="D19" s="79"/>
      <c r="E19" s="79"/>
      <c r="F19" s="79"/>
      <c r="G19" s="79" t="s">
        <v>148</v>
      </c>
      <c r="H19" s="79"/>
      <c r="I19" s="79"/>
      <c r="J19" s="79"/>
      <c r="K19" s="80"/>
      <c r="L19" s="80"/>
      <c r="M19" s="80"/>
      <c r="N19" s="81">
        <v>735</v>
      </c>
      <c r="O19" s="84"/>
      <c r="P19" s="83"/>
      <c r="R19" s="6">
        <v>734851973</v>
      </c>
      <c r="AG19" s="408"/>
    </row>
    <row r="20" spans="1:33" x14ac:dyDescent="0.15">
      <c r="A20" s="68" t="s">
        <v>149</v>
      </c>
      <c r="C20" s="78"/>
      <c r="D20" s="79"/>
      <c r="E20" s="79"/>
      <c r="F20" s="79"/>
      <c r="G20" s="79" t="s">
        <v>35</v>
      </c>
      <c r="H20" s="79"/>
      <c r="I20" s="79"/>
      <c r="J20" s="79"/>
      <c r="K20" s="80"/>
      <c r="L20" s="80"/>
      <c r="M20" s="80"/>
      <c r="N20" s="81">
        <v>1054</v>
      </c>
      <c r="O20" s="84"/>
      <c r="P20" s="83"/>
      <c r="R20" s="6">
        <v>1054461300</v>
      </c>
      <c r="AG20" s="408"/>
    </row>
    <row r="21" spans="1:33" x14ac:dyDescent="0.15">
      <c r="A21" s="68" t="s">
        <v>150</v>
      </c>
      <c r="C21" s="78"/>
      <c r="D21" s="79"/>
      <c r="E21" s="79"/>
      <c r="F21" s="79" t="s">
        <v>151</v>
      </c>
      <c r="G21" s="79"/>
      <c r="H21" s="79"/>
      <c r="I21" s="79"/>
      <c r="J21" s="79"/>
      <c r="K21" s="80"/>
      <c r="L21" s="80"/>
      <c r="M21" s="80"/>
      <c r="N21" s="81">
        <v>32569</v>
      </c>
      <c r="O21" s="84" t="s">
        <v>392</v>
      </c>
      <c r="P21" s="83"/>
      <c r="R21" s="6">
        <f>IF(COUNTIF(R22:R25,"-")=COUNTA(R22:R25),"-",SUM(R22:R25))</f>
        <v>32569088870</v>
      </c>
      <c r="AG21" s="408"/>
    </row>
    <row r="22" spans="1:33" x14ac:dyDescent="0.15">
      <c r="A22" s="68" t="s">
        <v>152</v>
      </c>
      <c r="C22" s="78"/>
      <c r="D22" s="79"/>
      <c r="E22" s="79"/>
      <c r="F22" s="79"/>
      <c r="G22" s="79" t="s">
        <v>153</v>
      </c>
      <c r="H22" s="79"/>
      <c r="I22" s="79"/>
      <c r="J22" s="79"/>
      <c r="K22" s="80"/>
      <c r="L22" s="80"/>
      <c r="M22" s="80"/>
      <c r="N22" s="81">
        <v>14723</v>
      </c>
      <c r="O22" s="84"/>
      <c r="P22" s="83"/>
      <c r="R22" s="6">
        <v>14723432717</v>
      </c>
      <c r="AG22" s="408"/>
    </row>
    <row r="23" spans="1:33" x14ac:dyDescent="0.15">
      <c r="A23" s="68" t="s">
        <v>154</v>
      </c>
      <c r="C23" s="78"/>
      <c r="D23" s="79"/>
      <c r="E23" s="79"/>
      <c r="F23" s="79"/>
      <c r="G23" s="79" t="s">
        <v>155</v>
      </c>
      <c r="H23" s="79"/>
      <c r="I23" s="79"/>
      <c r="J23" s="79"/>
      <c r="K23" s="80"/>
      <c r="L23" s="80"/>
      <c r="M23" s="80"/>
      <c r="N23" s="81">
        <v>1827</v>
      </c>
      <c r="O23" s="84"/>
      <c r="P23" s="83"/>
      <c r="R23" s="6">
        <v>1827259364</v>
      </c>
      <c r="AG23" s="408"/>
    </row>
    <row r="24" spans="1:33" x14ac:dyDescent="0.15">
      <c r="A24" s="68" t="s">
        <v>156</v>
      </c>
      <c r="C24" s="78"/>
      <c r="D24" s="79"/>
      <c r="E24" s="79"/>
      <c r="F24" s="79"/>
      <c r="G24" s="79" t="s">
        <v>157</v>
      </c>
      <c r="H24" s="79"/>
      <c r="I24" s="79"/>
      <c r="J24" s="79"/>
      <c r="K24" s="80"/>
      <c r="L24" s="80"/>
      <c r="M24" s="80"/>
      <c r="N24" s="81">
        <v>15388</v>
      </c>
      <c r="O24" s="84"/>
      <c r="P24" s="83"/>
      <c r="R24" s="6">
        <v>15388120727</v>
      </c>
      <c r="AG24" s="408"/>
    </row>
    <row r="25" spans="1:33" x14ac:dyDescent="0.15">
      <c r="A25" s="68" t="s">
        <v>158</v>
      </c>
      <c r="C25" s="78"/>
      <c r="D25" s="79"/>
      <c r="E25" s="79"/>
      <c r="F25" s="79"/>
      <c r="G25" s="79" t="s">
        <v>35</v>
      </c>
      <c r="H25" s="79"/>
      <c r="I25" s="79"/>
      <c r="J25" s="79"/>
      <c r="K25" s="80"/>
      <c r="L25" s="80"/>
      <c r="M25" s="80"/>
      <c r="N25" s="81">
        <v>630</v>
      </c>
      <c r="O25" s="84"/>
      <c r="P25" s="83"/>
      <c r="R25" s="6">
        <v>630276062</v>
      </c>
      <c r="AG25" s="408"/>
    </row>
    <row r="26" spans="1:33" x14ac:dyDescent="0.15">
      <c r="A26" s="68" t="s">
        <v>159</v>
      </c>
      <c r="C26" s="78"/>
      <c r="D26" s="79"/>
      <c r="E26" s="79"/>
      <c r="F26" s="79" t="s">
        <v>160</v>
      </c>
      <c r="G26" s="79"/>
      <c r="H26" s="79"/>
      <c r="I26" s="79"/>
      <c r="J26" s="79"/>
      <c r="K26" s="80"/>
      <c r="L26" s="80"/>
      <c r="M26" s="80"/>
      <c r="N26" s="81">
        <v>2328</v>
      </c>
      <c r="O26" s="84" t="s">
        <v>392</v>
      </c>
      <c r="P26" s="83"/>
      <c r="R26" s="6">
        <f>IF(COUNTIF(R27:R29,"-")=COUNTA(R27:R29),"-",SUM(R27:R29))</f>
        <v>2328447559</v>
      </c>
      <c r="AG26" s="408"/>
    </row>
    <row r="27" spans="1:33" x14ac:dyDescent="0.15">
      <c r="A27" s="68" t="s">
        <v>161</v>
      </c>
      <c r="C27" s="78"/>
      <c r="D27" s="79"/>
      <c r="E27" s="79"/>
      <c r="F27" s="80"/>
      <c r="G27" s="80" t="s">
        <v>162</v>
      </c>
      <c r="H27" s="80"/>
      <c r="I27" s="79"/>
      <c r="J27" s="79"/>
      <c r="K27" s="80"/>
      <c r="L27" s="80"/>
      <c r="M27" s="80"/>
      <c r="N27" s="81">
        <v>1164</v>
      </c>
      <c r="O27" s="84"/>
      <c r="P27" s="83"/>
      <c r="R27" s="6">
        <v>1163970988</v>
      </c>
      <c r="AG27" s="408"/>
    </row>
    <row r="28" spans="1:33" x14ac:dyDescent="0.15">
      <c r="A28" s="68" t="s">
        <v>163</v>
      </c>
      <c r="C28" s="78"/>
      <c r="D28" s="79"/>
      <c r="E28" s="79"/>
      <c r="F28" s="80"/>
      <c r="G28" s="79" t="s">
        <v>164</v>
      </c>
      <c r="H28" s="79"/>
      <c r="I28" s="79"/>
      <c r="J28" s="79"/>
      <c r="K28" s="80"/>
      <c r="L28" s="80"/>
      <c r="M28" s="80"/>
      <c r="N28" s="81">
        <v>136</v>
      </c>
      <c r="O28" s="84"/>
      <c r="P28" s="83"/>
      <c r="R28" s="6">
        <v>135965903</v>
      </c>
      <c r="AG28" s="408"/>
    </row>
    <row r="29" spans="1:33" x14ac:dyDescent="0.15">
      <c r="A29" s="68" t="s">
        <v>165</v>
      </c>
      <c r="C29" s="78"/>
      <c r="D29" s="79"/>
      <c r="E29" s="79"/>
      <c r="F29" s="80"/>
      <c r="G29" s="79" t="s">
        <v>35</v>
      </c>
      <c r="H29" s="79"/>
      <c r="I29" s="79"/>
      <c r="J29" s="79"/>
      <c r="K29" s="80"/>
      <c r="L29" s="80"/>
      <c r="M29" s="80"/>
      <c r="N29" s="81">
        <v>1029</v>
      </c>
      <c r="O29" s="84"/>
      <c r="P29" s="83"/>
      <c r="R29" s="6">
        <v>1028510668</v>
      </c>
      <c r="AG29" s="408"/>
    </row>
    <row r="30" spans="1:33" x14ac:dyDescent="0.15">
      <c r="A30" s="68" t="s">
        <v>166</v>
      </c>
      <c r="C30" s="78"/>
      <c r="D30" s="79"/>
      <c r="E30" s="80" t="s">
        <v>167</v>
      </c>
      <c r="F30" s="80"/>
      <c r="G30" s="79"/>
      <c r="H30" s="79"/>
      <c r="I30" s="79"/>
      <c r="J30" s="79"/>
      <c r="K30" s="80"/>
      <c r="L30" s="80"/>
      <c r="M30" s="80"/>
      <c r="N30" s="81">
        <v>56774</v>
      </c>
      <c r="O30" s="84"/>
      <c r="P30" s="83"/>
      <c r="R30" s="6">
        <f>IF(COUNTIF(R31:R34,"-")=COUNTA(R31:R34),"-",SUM(R31:R34))</f>
        <v>56774082763</v>
      </c>
      <c r="AG30" s="408"/>
    </row>
    <row r="31" spans="1:33" x14ac:dyDescent="0.15">
      <c r="A31" s="68" t="s">
        <v>168</v>
      </c>
      <c r="C31" s="78"/>
      <c r="D31" s="79"/>
      <c r="E31" s="79"/>
      <c r="F31" s="79" t="s">
        <v>169</v>
      </c>
      <c r="G31" s="79"/>
      <c r="H31" s="79"/>
      <c r="I31" s="79"/>
      <c r="J31" s="79"/>
      <c r="K31" s="80"/>
      <c r="L31" s="80"/>
      <c r="M31" s="80"/>
      <c r="N31" s="81">
        <v>45568</v>
      </c>
      <c r="O31" s="84"/>
      <c r="P31" s="83"/>
      <c r="R31" s="6">
        <v>45568249666</v>
      </c>
      <c r="AG31" s="408"/>
    </row>
    <row r="32" spans="1:33" x14ac:dyDescent="0.15">
      <c r="A32" s="68" t="s">
        <v>170</v>
      </c>
      <c r="C32" s="78"/>
      <c r="D32" s="79"/>
      <c r="E32" s="79"/>
      <c r="F32" s="79" t="s">
        <v>171</v>
      </c>
      <c r="G32" s="79"/>
      <c r="H32" s="79"/>
      <c r="I32" s="79"/>
      <c r="J32" s="79"/>
      <c r="K32" s="80"/>
      <c r="L32" s="80"/>
      <c r="M32" s="80"/>
      <c r="N32" s="81">
        <v>11176</v>
      </c>
      <c r="O32" s="84"/>
      <c r="P32" s="83"/>
      <c r="R32" s="6">
        <v>11176313358</v>
      </c>
      <c r="AG32" s="408"/>
    </row>
    <row r="33" spans="1:33" x14ac:dyDescent="0.15">
      <c r="A33" s="68" t="s">
        <v>172</v>
      </c>
      <c r="C33" s="78"/>
      <c r="D33" s="79"/>
      <c r="E33" s="79"/>
      <c r="F33" s="79" t="s">
        <v>173</v>
      </c>
      <c r="G33" s="79"/>
      <c r="H33" s="79"/>
      <c r="I33" s="79"/>
      <c r="J33" s="79"/>
      <c r="K33" s="80"/>
      <c r="L33" s="80"/>
      <c r="M33" s="80"/>
      <c r="N33" s="81">
        <v>0</v>
      </c>
      <c r="O33" s="84"/>
      <c r="P33" s="83"/>
      <c r="R33" s="6">
        <v>0</v>
      </c>
      <c r="AG33" s="408"/>
    </row>
    <row r="34" spans="1:33" x14ac:dyDescent="0.15">
      <c r="A34" s="68" t="s">
        <v>174</v>
      </c>
      <c r="C34" s="78"/>
      <c r="D34" s="79"/>
      <c r="E34" s="79"/>
      <c r="F34" s="79" t="s">
        <v>35</v>
      </c>
      <c r="G34" s="79"/>
      <c r="H34" s="79"/>
      <c r="I34" s="79"/>
      <c r="J34" s="79"/>
      <c r="K34" s="80"/>
      <c r="L34" s="80"/>
      <c r="M34" s="80"/>
      <c r="N34" s="81">
        <v>30</v>
      </c>
      <c r="O34" s="84"/>
      <c r="P34" s="83"/>
      <c r="R34" s="6">
        <v>29519739</v>
      </c>
      <c r="AG34" s="408"/>
    </row>
    <row r="35" spans="1:33" x14ac:dyDescent="0.15">
      <c r="A35" s="68" t="s">
        <v>175</v>
      </c>
      <c r="C35" s="78"/>
      <c r="D35" s="79" t="s">
        <v>176</v>
      </c>
      <c r="E35" s="79"/>
      <c r="F35" s="79"/>
      <c r="G35" s="79"/>
      <c r="H35" s="79"/>
      <c r="I35" s="79"/>
      <c r="J35" s="79"/>
      <c r="K35" s="80"/>
      <c r="L35" s="80"/>
      <c r="M35" s="80"/>
      <c r="N35" s="81">
        <v>8442</v>
      </c>
      <c r="O35" s="84" t="s">
        <v>392</v>
      </c>
      <c r="P35" s="83"/>
      <c r="R35" s="6">
        <f>IF(COUNTIF(R36:R37,"-")=COUNTA(R36:R37),"-",SUM(R36:R37))</f>
        <v>8442436109</v>
      </c>
      <c r="AG35" s="408"/>
    </row>
    <row r="36" spans="1:33" x14ac:dyDescent="0.15">
      <c r="A36" s="68" t="s">
        <v>177</v>
      </c>
      <c r="C36" s="78"/>
      <c r="D36" s="79"/>
      <c r="E36" s="79" t="s">
        <v>178</v>
      </c>
      <c r="F36" s="79"/>
      <c r="G36" s="79"/>
      <c r="H36" s="79"/>
      <c r="I36" s="79"/>
      <c r="J36" s="79"/>
      <c r="K36" s="85"/>
      <c r="L36" s="85"/>
      <c r="M36" s="85"/>
      <c r="N36" s="81">
        <v>6865</v>
      </c>
      <c r="O36" s="84"/>
      <c r="P36" s="83"/>
      <c r="R36" s="6">
        <v>6864773193</v>
      </c>
      <c r="AG36" s="408"/>
    </row>
    <row r="37" spans="1:33" x14ac:dyDescent="0.15">
      <c r="A37" s="68" t="s">
        <v>179</v>
      </c>
      <c r="C37" s="78"/>
      <c r="D37" s="79"/>
      <c r="E37" s="79" t="s">
        <v>35</v>
      </c>
      <c r="F37" s="79"/>
      <c r="G37" s="80"/>
      <c r="H37" s="79"/>
      <c r="I37" s="79"/>
      <c r="J37" s="79"/>
      <c r="K37" s="85"/>
      <c r="L37" s="85"/>
      <c r="M37" s="85"/>
      <c r="N37" s="81">
        <v>1578</v>
      </c>
      <c r="O37" s="84"/>
      <c r="P37" s="83"/>
      <c r="R37" s="6">
        <v>1577662916</v>
      </c>
      <c r="AG37" s="408"/>
    </row>
    <row r="38" spans="1:33" x14ac:dyDescent="0.15">
      <c r="A38" s="68" t="s">
        <v>135</v>
      </c>
      <c r="C38" s="86" t="s">
        <v>136</v>
      </c>
      <c r="D38" s="87"/>
      <c r="E38" s="87"/>
      <c r="F38" s="87"/>
      <c r="G38" s="87"/>
      <c r="H38" s="87"/>
      <c r="I38" s="87"/>
      <c r="J38" s="87"/>
      <c r="K38" s="88"/>
      <c r="L38" s="88"/>
      <c r="M38" s="88"/>
      <c r="N38" s="89">
        <v>-95368</v>
      </c>
      <c r="O38" s="90"/>
      <c r="P38" s="83"/>
      <c r="R38" s="6">
        <f>IF(COUNTIF(R14:R35,"-")=COUNTA(R14:R35),"-",SUM(R35)-SUM(R14))</f>
        <v>-95367769574</v>
      </c>
      <c r="AG38" s="408"/>
    </row>
    <row r="39" spans="1:33" x14ac:dyDescent="0.15">
      <c r="A39" s="68" t="s">
        <v>182</v>
      </c>
      <c r="C39" s="78"/>
      <c r="D39" s="79" t="s">
        <v>183</v>
      </c>
      <c r="E39" s="79"/>
      <c r="F39" s="80"/>
      <c r="G39" s="79"/>
      <c r="H39" s="79"/>
      <c r="I39" s="79"/>
      <c r="J39" s="79"/>
      <c r="K39" s="80"/>
      <c r="L39" s="80"/>
      <c r="M39" s="80"/>
      <c r="N39" s="81">
        <v>1969</v>
      </c>
      <c r="O39" s="82" t="s">
        <v>392</v>
      </c>
      <c r="P39" s="83"/>
      <c r="R39" s="6">
        <f>IF(COUNTIF(R40:R44,"-")=COUNTA(R40:R44),"-",SUM(R40:R44))</f>
        <v>1969493274</v>
      </c>
      <c r="AG39" s="408"/>
    </row>
    <row r="40" spans="1:33" x14ac:dyDescent="0.15">
      <c r="A40" s="68" t="s">
        <v>184</v>
      </c>
      <c r="C40" s="78"/>
      <c r="D40" s="79"/>
      <c r="E40" s="80" t="s">
        <v>185</v>
      </c>
      <c r="F40" s="80"/>
      <c r="G40" s="79"/>
      <c r="H40" s="79"/>
      <c r="I40" s="79"/>
      <c r="J40" s="79"/>
      <c r="K40" s="80"/>
      <c r="L40" s="80"/>
      <c r="M40" s="80"/>
      <c r="N40" s="81">
        <v>1940</v>
      </c>
      <c r="O40" s="84"/>
      <c r="P40" s="83"/>
      <c r="R40" s="6">
        <v>1939617354</v>
      </c>
      <c r="AG40" s="408"/>
    </row>
    <row r="41" spans="1:33" x14ac:dyDescent="0.15">
      <c r="A41" s="68" t="s">
        <v>186</v>
      </c>
      <c r="C41" s="78"/>
      <c r="D41" s="79"/>
      <c r="E41" s="80" t="s">
        <v>187</v>
      </c>
      <c r="F41" s="80"/>
      <c r="G41" s="79"/>
      <c r="H41" s="79"/>
      <c r="I41" s="79"/>
      <c r="J41" s="79"/>
      <c r="K41" s="80"/>
      <c r="L41" s="80"/>
      <c r="M41" s="80"/>
      <c r="N41" s="81">
        <v>21</v>
      </c>
      <c r="O41" s="84"/>
      <c r="P41" s="83"/>
      <c r="R41" s="6">
        <v>20676327</v>
      </c>
      <c r="AG41" s="408"/>
    </row>
    <row r="42" spans="1:33" x14ac:dyDescent="0.15">
      <c r="A42" s="68" t="s">
        <v>188</v>
      </c>
      <c r="C42" s="78"/>
      <c r="D42" s="79"/>
      <c r="E42" s="80" t="s">
        <v>189</v>
      </c>
      <c r="F42" s="80"/>
      <c r="G42" s="79"/>
      <c r="H42" s="80"/>
      <c r="I42" s="79"/>
      <c r="J42" s="79"/>
      <c r="K42" s="80"/>
      <c r="L42" s="80"/>
      <c r="M42" s="80"/>
      <c r="N42" s="81" t="s">
        <v>391</v>
      </c>
      <c r="O42" s="84"/>
      <c r="P42" s="83"/>
      <c r="R42" s="6" t="s">
        <v>11</v>
      </c>
      <c r="AG42" s="408"/>
    </row>
    <row r="43" spans="1:33" x14ac:dyDescent="0.15">
      <c r="A43" s="68" t="s">
        <v>190</v>
      </c>
      <c r="C43" s="78"/>
      <c r="D43" s="79"/>
      <c r="E43" s="79" t="s">
        <v>191</v>
      </c>
      <c r="F43" s="79"/>
      <c r="G43" s="79"/>
      <c r="H43" s="79"/>
      <c r="I43" s="79"/>
      <c r="J43" s="79"/>
      <c r="K43" s="80"/>
      <c r="L43" s="80"/>
      <c r="M43" s="80"/>
      <c r="N43" s="81" t="s">
        <v>391</v>
      </c>
      <c r="O43" s="84"/>
      <c r="P43" s="83"/>
      <c r="R43" s="6" t="s">
        <v>11</v>
      </c>
      <c r="AG43" s="408"/>
    </row>
    <row r="44" spans="1:33" x14ac:dyDescent="0.15">
      <c r="A44" s="68" t="s">
        <v>192</v>
      </c>
      <c r="C44" s="78"/>
      <c r="D44" s="79"/>
      <c r="E44" s="79" t="s">
        <v>35</v>
      </c>
      <c r="F44" s="79"/>
      <c r="G44" s="79"/>
      <c r="H44" s="79"/>
      <c r="I44" s="79"/>
      <c r="J44" s="79"/>
      <c r="K44" s="80"/>
      <c r="L44" s="80"/>
      <c r="M44" s="80"/>
      <c r="N44" s="81">
        <v>9</v>
      </c>
      <c r="O44" s="84"/>
      <c r="P44" s="83"/>
      <c r="R44" s="6">
        <v>9199593</v>
      </c>
      <c r="AG44" s="408"/>
    </row>
    <row r="45" spans="1:33" x14ac:dyDescent="0.15">
      <c r="A45" s="68" t="s">
        <v>193</v>
      </c>
      <c r="C45" s="78"/>
      <c r="D45" s="79" t="s">
        <v>194</v>
      </c>
      <c r="E45" s="79"/>
      <c r="F45" s="79"/>
      <c r="G45" s="79"/>
      <c r="H45" s="79"/>
      <c r="I45" s="79"/>
      <c r="J45" s="79"/>
      <c r="K45" s="85"/>
      <c r="L45" s="85"/>
      <c r="M45" s="85"/>
      <c r="N45" s="81">
        <v>147</v>
      </c>
      <c r="O45" s="82" t="s">
        <v>392</v>
      </c>
      <c r="P45" s="83"/>
      <c r="R45" s="6">
        <f>IF(COUNTIF(R46:R47,"-")=COUNTA(R46:R47),"-",SUM(R46:R47))</f>
        <v>147228649</v>
      </c>
      <c r="AG45" s="408"/>
    </row>
    <row r="46" spans="1:33" x14ac:dyDescent="0.15">
      <c r="A46" s="68" t="s">
        <v>195</v>
      </c>
      <c r="C46" s="78"/>
      <c r="D46" s="79"/>
      <c r="E46" s="79" t="s">
        <v>196</v>
      </c>
      <c r="F46" s="79"/>
      <c r="G46" s="79"/>
      <c r="H46" s="79"/>
      <c r="I46" s="79"/>
      <c r="J46" s="79"/>
      <c r="K46" s="85"/>
      <c r="L46" s="85"/>
      <c r="M46" s="85"/>
      <c r="N46" s="81">
        <v>143</v>
      </c>
      <c r="O46" s="84"/>
      <c r="P46" s="83"/>
      <c r="R46" s="6">
        <v>142650983</v>
      </c>
      <c r="AG46" s="408"/>
    </row>
    <row r="47" spans="1:33" ht="14.25" thickBot="1" x14ac:dyDescent="0.2">
      <c r="A47" s="68" t="s">
        <v>197</v>
      </c>
      <c r="C47" s="78"/>
      <c r="D47" s="79"/>
      <c r="E47" s="79" t="s">
        <v>35</v>
      </c>
      <c r="F47" s="79"/>
      <c r="G47" s="79"/>
      <c r="H47" s="79"/>
      <c r="I47" s="79"/>
      <c r="J47" s="79"/>
      <c r="K47" s="85"/>
      <c r="L47" s="85"/>
      <c r="M47" s="85"/>
      <c r="N47" s="81">
        <v>5</v>
      </c>
      <c r="O47" s="84"/>
      <c r="P47" s="83"/>
      <c r="R47" s="6">
        <v>4577666</v>
      </c>
      <c r="AG47" s="408"/>
    </row>
    <row r="48" spans="1:33" ht="14.25" thickBot="1" x14ac:dyDescent="0.2">
      <c r="A48" s="68" t="s">
        <v>180</v>
      </c>
      <c r="C48" s="91" t="s">
        <v>181</v>
      </c>
      <c r="D48" s="92"/>
      <c r="E48" s="92"/>
      <c r="F48" s="92"/>
      <c r="G48" s="92"/>
      <c r="H48" s="92"/>
      <c r="I48" s="92"/>
      <c r="J48" s="92"/>
      <c r="K48" s="93"/>
      <c r="L48" s="93"/>
      <c r="M48" s="93"/>
      <c r="N48" s="94">
        <v>-97190</v>
      </c>
      <c r="O48" s="95"/>
      <c r="P48" s="83"/>
      <c r="R48" s="6">
        <f>IF(COUNTIF(R38:R47,"-")=COUNTA(R38:R47),"-",SUM(R38,R45)-SUM(R39))</f>
        <v>-97190034199</v>
      </c>
      <c r="AG48" s="408"/>
    </row>
    <row r="49" spans="1:12" s="97" customFormat="1" ht="3.75" customHeight="1" x14ac:dyDescent="0.15">
      <c r="A49" s="96"/>
      <c r="C49" s="98"/>
      <c r="D49" s="98"/>
      <c r="E49" s="99"/>
      <c r="F49" s="99"/>
      <c r="G49" s="99"/>
      <c r="H49" s="99"/>
      <c r="I49" s="99"/>
      <c r="J49" s="100"/>
      <c r="K49" s="100"/>
      <c r="L49" s="100"/>
    </row>
    <row r="50" spans="1:12" s="97" customFormat="1" ht="15.6" customHeight="1" x14ac:dyDescent="0.15">
      <c r="A50" s="96"/>
      <c r="C50" s="101"/>
      <c r="D50" s="101" t="s">
        <v>323</v>
      </c>
      <c r="E50" s="102"/>
      <c r="F50" s="102"/>
      <c r="G50" s="102"/>
      <c r="H50" s="102"/>
      <c r="I50" s="102"/>
      <c r="J50" s="103"/>
      <c r="K50" s="103"/>
      <c r="L50" s="103"/>
    </row>
  </sheetData>
  <mergeCells count="5">
    <mergeCell ref="C9:O9"/>
    <mergeCell ref="C10:O10"/>
    <mergeCell ref="C11:O11"/>
    <mergeCell ref="C13:M13"/>
    <mergeCell ref="N13:O13"/>
  </mergeCells>
  <phoneticPr fontId="11"/>
  <printOptions horizontalCentered="1"/>
  <pageMargins left="0.70866141732283472" right="0.70866141732283472" top="0.39370078740157483" bottom="0.39370078740157483"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2"/>
  <sheetViews>
    <sheetView showGridLines="0" topLeftCell="B1" zoomScale="85" zoomScaleNormal="85" zoomScaleSheetLayoutView="100" workbookViewId="0">
      <selection activeCell="B1" sqref="B1"/>
    </sheetView>
  </sheetViews>
  <sheetFormatPr defaultRowHeight="12.75" x14ac:dyDescent="0.15"/>
  <cols>
    <col min="1" max="1" width="0" style="105" hidden="1" customWidth="1"/>
    <col min="2" max="2" width="1.125" style="108" customWidth="1"/>
    <col min="3" max="3" width="1.625" style="108" customWidth="1"/>
    <col min="4" max="9" width="2" style="108" customWidth="1"/>
    <col min="10" max="10" width="15.375" style="108" customWidth="1"/>
    <col min="11" max="11" width="21.625" style="108" bestFit="1" customWidth="1"/>
    <col min="12" max="12" width="3" style="108" bestFit="1" customWidth="1"/>
    <col min="13" max="13" width="21.625" style="108" bestFit="1" customWidth="1"/>
    <col min="14" max="14" width="3" style="108" bestFit="1" customWidth="1"/>
    <col min="15" max="15" width="21.625" style="108" bestFit="1" customWidth="1"/>
    <col min="16" max="16" width="3" style="108" bestFit="1" customWidth="1"/>
    <col min="17" max="17" width="21.625" style="108" hidden="1" customWidth="1"/>
    <col min="18" max="18" width="3" style="108" hidden="1" customWidth="1"/>
    <col min="19" max="19" width="1" style="108" customWidth="1"/>
    <col min="20" max="20" width="9" style="108"/>
    <col min="21" max="24" width="0" style="108" hidden="1" customWidth="1"/>
    <col min="25" max="16384" width="9" style="108"/>
  </cols>
  <sheetData>
    <row r="1" spans="1:24" x14ac:dyDescent="0.15">
      <c r="C1" s="430" t="s">
        <v>333</v>
      </c>
    </row>
    <row r="2" spans="1:24" x14ac:dyDescent="0.15">
      <c r="C2" s="430" t="s">
        <v>334</v>
      </c>
    </row>
    <row r="3" spans="1:24" x14ac:dyDescent="0.15">
      <c r="C3" s="430" t="s">
        <v>335</v>
      </c>
    </row>
    <row r="4" spans="1:24" x14ac:dyDescent="0.15">
      <c r="C4" s="430" t="s">
        <v>336</v>
      </c>
    </row>
    <row r="5" spans="1:24" x14ac:dyDescent="0.15">
      <c r="C5" s="430" t="s">
        <v>337</v>
      </c>
    </row>
    <row r="6" spans="1:24" x14ac:dyDescent="0.15">
      <c r="C6" s="430" t="s">
        <v>338</v>
      </c>
    </row>
    <row r="7" spans="1:24" x14ac:dyDescent="0.15">
      <c r="C7" s="430" t="s">
        <v>339</v>
      </c>
    </row>
    <row r="9" spans="1:24" ht="24" x14ac:dyDescent="0.25">
      <c r="B9" s="106"/>
      <c r="C9" s="107" t="s">
        <v>393</v>
      </c>
      <c r="D9" s="107"/>
      <c r="E9" s="107"/>
      <c r="F9" s="107"/>
      <c r="G9" s="107"/>
      <c r="H9" s="107"/>
      <c r="I9" s="107"/>
      <c r="J9" s="107"/>
      <c r="K9" s="107"/>
      <c r="L9" s="107"/>
      <c r="M9" s="107"/>
      <c r="N9" s="107"/>
      <c r="O9" s="107"/>
      <c r="P9" s="107"/>
      <c r="Q9" s="107"/>
      <c r="R9" s="107"/>
    </row>
    <row r="10" spans="1:24" ht="17.25" x14ac:dyDescent="0.2">
      <c r="B10" s="109"/>
      <c r="C10" s="110" t="s">
        <v>389</v>
      </c>
      <c r="D10" s="110"/>
      <c r="E10" s="110"/>
      <c r="F10" s="110"/>
      <c r="G10" s="110"/>
      <c r="H10" s="110"/>
      <c r="I10" s="110"/>
      <c r="J10" s="110"/>
      <c r="K10" s="110"/>
      <c r="L10" s="110"/>
      <c r="M10" s="110"/>
      <c r="N10" s="110"/>
      <c r="O10" s="110"/>
      <c r="P10" s="110"/>
      <c r="Q10" s="110"/>
      <c r="R10" s="110"/>
    </row>
    <row r="11" spans="1:24" ht="17.25" x14ac:dyDescent="0.2">
      <c r="B11" s="109"/>
      <c r="C11" s="110" t="s">
        <v>390</v>
      </c>
      <c r="D11" s="110"/>
      <c r="E11" s="110"/>
      <c r="F11" s="110"/>
      <c r="G11" s="110"/>
      <c r="H11" s="110"/>
      <c r="I11" s="110"/>
      <c r="J11" s="110"/>
      <c r="K11" s="110"/>
      <c r="L11" s="110"/>
      <c r="M11" s="110"/>
      <c r="N11" s="110"/>
      <c r="O11" s="110"/>
      <c r="P11" s="110"/>
      <c r="Q11" s="110"/>
      <c r="R11" s="110"/>
    </row>
    <row r="12" spans="1:24" ht="15.75" customHeight="1" thickBot="1" x14ac:dyDescent="0.2">
      <c r="B12" s="111"/>
      <c r="C12" s="112"/>
      <c r="D12" s="112"/>
      <c r="E12" s="112"/>
      <c r="F12" s="112"/>
      <c r="G12" s="112"/>
      <c r="H12" s="112"/>
      <c r="I12" s="112"/>
      <c r="J12" s="113"/>
      <c r="K12" s="112"/>
      <c r="L12" s="113"/>
      <c r="M12" s="112"/>
      <c r="N12" s="112"/>
      <c r="O12" s="112"/>
      <c r="P12" s="409" t="s">
        <v>386</v>
      </c>
      <c r="Q12" s="112"/>
      <c r="R12" s="113"/>
    </row>
    <row r="13" spans="1:24" ht="12.75" customHeight="1" x14ac:dyDescent="0.15">
      <c r="B13" s="114"/>
      <c r="C13" s="115" t="s">
        <v>0</v>
      </c>
      <c r="D13" s="116"/>
      <c r="E13" s="116"/>
      <c r="F13" s="116"/>
      <c r="G13" s="116"/>
      <c r="H13" s="116"/>
      <c r="I13" s="116"/>
      <c r="J13" s="117"/>
      <c r="K13" s="118" t="s">
        <v>324</v>
      </c>
      <c r="L13" s="116"/>
      <c r="M13" s="119"/>
      <c r="N13" s="119"/>
      <c r="O13" s="119"/>
      <c r="P13" s="120"/>
      <c r="Q13" s="119"/>
      <c r="R13" s="120"/>
    </row>
    <row r="14" spans="1:24" ht="29.25" customHeight="1" thickBot="1" x14ac:dyDescent="0.2">
      <c r="A14" s="105" t="s">
        <v>316</v>
      </c>
      <c r="B14" s="114"/>
      <c r="C14" s="121"/>
      <c r="D14" s="122"/>
      <c r="E14" s="122"/>
      <c r="F14" s="122"/>
      <c r="G14" s="122"/>
      <c r="H14" s="122"/>
      <c r="I14" s="122"/>
      <c r="J14" s="123"/>
      <c r="K14" s="124"/>
      <c r="L14" s="122"/>
      <c r="M14" s="125" t="s">
        <v>325</v>
      </c>
      <c r="N14" s="126"/>
      <c r="O14" s="125" t="s">
        <v>326</v>
      </c>
      <c r="P14" s="415"/>
      <c r="Q14" s="410" t="s">
        <v>134</v>
      </c>
      <c r="R14" s="127"/>
    </row>
    <row r="15" spans="1:24" ht="15.95" customHeight="1" x14ac:dyDescent="0.15">
      <c r="A15" s="105" t="s">
        <v>198</v>
      </c>
      <c r="B15" s="128"/>
      <c r="C15" s="129" t="s">
        <v>199</v>
      </c>
      <c r="D15" s="130"/>
      <c r="E15" s="130"/>
      <c r="F15" s="130"/>
      <c r="G15" s="130"/>
      <c r="H15" s="130"/>
      <c r="I15" s="130"/>
      <c r="J15" s="131"/>
      <c r="K15" s="132">
        <v>292083</v>
      </c>
      <c r="L15" s="133"/>
      <c r="M15" s="132">
        <v>460576</v>
      </c>
      <c r="N15" s="134"/>
      <c r="O15" s="132">
        <v>-168493</v>
      </c>
      <c r="P15" s="136"/>
      <c r="Q15" s="135" t="s">
        <v>391</v>
      </c>
      <c r="R15" s="136"/>
      <c r="U15" s="418">
        <f>IF(COUNTIF(V15:X15,"-")=COUNTA(V15:X15),"-",SUM(V15:X15))</f>
        <v>292082580958</v>
      </c>
      <c r="V15" s="418">
        <v>460575869801</v>
      </c>
      <c r="W15" s="418">
        <v>-168493288843</v>
      </c>
      <c r="X15" s="418" t="s">
        <v>11</v>
      </c>
    </row>
    <row r="16" spans="1:24" ht="15.95" customHeight="1" x14ac:dyDescent="0.15">
      <c r="A16" s="105" t="s">
        <v>200</v>
      </c>
      <c r="B16" s="128"/>
      <c r="C16" s="31"/>
      <c r="D16" s="26" t="s">
        <v>201</v>
      </c>
      <c r="E16" s="26"/>
      <c r="F16" s="26"/>
      <c r="G16" s="26"/>
      <c r="H16" s="26"/>
      <c r="I16" s="26"/>
      <c r="J16" s="137"/>
      <c r="K16" s="138">
        <v>-97190</v>
      </c>
      <c r="L16" s="139"/>
      <c r="M16" s="140"/>
      <c r="N16" s="141"/>
      <c r="O16" s="138">
        <v>-97190</v>
      </c>
      <c r="P16" s="148"/>
      <c r="Q16" s="143" t="s">
        <v>391</v>
      </c>
      <c r="R16" s="144"/>
      <c r="U16" s="418">
        <f>IF(COUNTIF(V16:X16,"-")=COUNTA(V16:X16),"-",SUM(V16:X16))</f>
        <v>-97190034199</v>
      </c>
      <c r="V16" s="418" t="s">
        <v>11</v>
      </c>
      <c r="W16" s="418">
        <v>-97190034199</v>
      </c>
      <c r="X16" s="418" t="s">
        <v>11</v>
      </c>
    </row>
    <row r="17" spans="1:24" ht="15.95" customHeight="1" x14ac:dyDescent="0.15">
      <c r="A17" s="105" t="s">
        <v>202</v>
      </c>
      <c r="B17" s="114"/>
      <c r="C17" s="145"/>
      <c r="D17" s="137" t="s">
        <v>203</v>
      </c>
      <c r="E17" s="137"/>
      <c r="F17" s="137"/>
      <c r="G17" s="137"/>
      <c r="H17" s="137"/>
      <c r="I17" s="137"/>
      <c r="J17" s="137"/>
      <c r="K17" s="138">
        <v>95688</v>
      </c>
      <c r="L17" s="139"/>
      <c r="M17" s="146"/>
      <c r="N17" s="147"/>
      <c r="O17" s="138">
        <v>95688</v>
      </c>
      <c r="P17" s="148"/>
      <c r="Q17" s="143" t="s">
        <v>11</v>
      </c>
      <c r="R17" s="148"/>
      <c r="U17" s="418">
        <f>IF(COUNTIF(V17:X17,"-")=COUNTA(V17:X17),"-",SUM(V17:X17))</f>
        <v>95687936530</v>
      </c>
      <c r="V17" s="418" t="s">
        <v>11</v>
      </c>
      <c r="W17" s="418">
        <f>IF(COUNTIF(W18:W19,"-")=COUNTA(W18:W19),"-",SUM(W18:W19))</f>
        <v>95687936530</v>
      </c>
      <c r="X17" s="418" t="s">
        <v>11</v>
      </c>
    </row>
    <row r="18" spans="1:24" ht="15.95" customHeight="1" x14ac:dyDescent="0.15">
      <c r="A18" s="105" t="s">
        <v>204</v>
      </c>
      <c r="B18" s="114"/>
      <c r="C18" s="149"/>
      <c r="D18" s="137"/>
      <c r="E18" s="150" t="s">
        <v>205</v>
      </c>
      <c r="F18" s="150"/>
      <c r="G18" s="150"/>
      <c r="H18" s="150"/>
      <c r="I18" s="150"/>
      <c r="J18" s="137"/>
      <c r="K18" s="138">
        <v>59467</v>
      </c>
      <c r="L18" s="139"/>
      <c r="M18" s="146"/>
      <c r="N18" s="147"/>
      <c r="O18" s="138">
        <v>59467</v>
      </c>
      <c r="P18" s="148"/>
      <c r="Q18" s="143" t="s">
        <v>391</v>
      </c>
      <c r="R18" s="148"/>
      <c r="U18" s="418">
        <f>IF(COUNTIF(V18:X18,"-")=COUNTA(V18:X18),"-",SUM(V18:X18))</f>
        <v>59466876454</v>
      </c>
      <c r="V18" s="418" t="s">
        <v>11</v>
      </c>
      <c r="W18" s="418">
        <v>59466876454</v>
      </c>
      <c r="X18" s="418" t="s">
        <v>11</v>
      </c>
    </row>
    <row r="19" spans="1:24" ht="15.95" customHeight="1" x14ac:dyDescent="0.15">
      <c r="A19" s="105" t="s">
        <v>206</v>
      </c>
      <c r="B19" s="114"/>
      <c r="C19" s="151"/>
      <c r="D19" s="152"/>
      <c r="E19" s="152" t="s">
        <v>207</v>
      </c>
      <c r="F19" s="152"/>
      <c r="G19" s="152"/>
      <c r="H19" s="152"/>
      <c r="I19" s="152"/>
      <c r="J19" s="153"/>
      <c r="K19" s="154">
        <v>36221</v>
      </c>
      <c r="L19" s="155"/>
      <c r="M19" s="156"/>
      <c r="N19" s="157"/>
      <c r="O19" s="154">
        <v>36221</v>
      </c>
      <c r="P19" s="160"/>
      <c r="Q19" s="159" t="s">
        <v>391</v>
      </c>
      <c r="R19" s="160"/>
      <c r="U19" s="418">
        <f>IF(COUNTIF(V19:X19,"-")=COUNTA(V19:X19),"-",SUM(V19:X19))</f>
        <v>36221060076</v>
      </c>
      <c r="V19" s="418" t="s">
        <v>11</v>
      </c>
      <c r="W19" s="418">
        <v>36221060076</v>
      </c>
      <c r="X19" s="418" t="s">
        <v>11</v>
      </c>
    </row>
    <row r="20" spans="1:24" ht="15.95" customHeight="1" x14ac:dyDescent="0.15">
      <c r="A20" s="105" t="s">
        <v>208</v>
      </c>
      <c r="B20" s="114"/>
      <c r="C20" s="161"/>
      <c r="D20" s="162" t="s">
        <v>209</v>
      </c>
      <c r="E20" s="163"/>
      <c r="F20" s="162"/>
      <c r="G20" s="162"/>
      <c r="H20" s="162"/>
      <c r="I20" s="162"/>
      <c r="J20" s="164"/>
      <c r="K20" s="165">
        <v>-1502</v>
      </c>
      <c r="L20" s="166"/>
      <c r="M20" s="167"/>
      <c r="N20" s="168"/>
      <c r="O20" s="165">
        <v>-1502</v>
      </c>
      <c r="P20" s="170"/>
      <c r="Q20" s="169" t="s">
        <v>11</v>
      </c>
      <c r="R20" s="170"/>
      <c r="U20" s="418">
        <f>IF(COUNTIF(V20:X20,"-")=COUNTA(V20:X20),"-",SUM(V20:X20))</f>
        <v>-1502097669</v>
      </c>
      <c r="V20" s="418" t="s">
        <v>11</v>
      </c>
      <c r="W20" s="418">
        <f>IF(COUNTIF(W16:W17,"-")=COUNTA(W16:W17),"-",SUM(W16:W17))</f>
        <v>-1502097669</v>
      </c>
      <c r="X20" s="418" t="s">
        <v>11</v>
      </c>
    </row>
    <row r="21" spans="1:24" ht="15.95" customHeight="1" x14ac:dyDescent="0.15">
      <c r="A21" s="105" t="s">
        <v>210</v>
      </c>
      <c r="B21" s="114"/>
      <c r="C21" s="31"/>
      <c r="D21" s="171" t="s">
        <v>327</v>
      </c>
      <c r="E21" s="171"/>
      <c r="F21" s="171"/>
      <c r="G21" s="150"/>
      <c r="H21" s="150"/>
      <c r="I21" s="150"/>
      <c r="J21" s="137"/>
      <c r="K21" s="172"/>
      <c r="L21" s="173"/>
      <c r="M21" s="138">
        <v>-6287</v>
      </c>
      <c r="N21" s="142" t="s">
        <v>392</v>
      </c>
      <c r="O21" s="138">
        <v>6287</v>
      </c>
      <c r="P21" s="148" t="s">
        <v>392</v>
      </c>
      <c r="Q21" s="411" t="s">
        <v>11</v>
      </c>
      <c r="R21" s="174"/>
      <c r="U21" s="418">
        <v>0</v>
      </c>
      <c r="V21" s="418">
        <f>IF(COUNTA(V22:V25)=COUNTIF(V22:V25,"-"),"-",SUM(V22,V24,V23,V25))</f>
        <v>-6287146508</v>
      </c>
      <c r="W21" s="418">
        <f>IF(COUNTA(W22:W25)=COUNTIF(W22:W25,"-"),"-",SUM(W22,W24,W23,W25))</f>
        <v>6287146508</v>
      </c>
      <c r="X21" s="418" t="s">
        <v>11</v>
      </c>
    </row>
    <row r="22" spans="1:24" ht="15.95" customHeight="1" x14ac:dyDescent="0.15">
      <c r="A22" s="105" t="s">
        <v>211</v>
      </c>
      <c r="B22" s="114"/>
      <c r="C22" s="31"/>
      <c r="D22" s="171"/>
      <c r="E22" s="171" t="s">
        <v>212</v>
      </c>
      <c r="F22" s="150"/>
      <c r="G22" s="150"/>
      <c r="H22" s="150"/>
      <c r="I22" s="150"/>
      <c r="J22" s="137"/>
      <c r="K22" s="172"/>
      <c r="L22" s="173"/>
      <c r="M22" s="138">
        <v>9312</v>
      </c>
      <c r="N22" s="142"/>
      <c r="O22" s="138">
        <v>-9312</v>
      </c>
      <c r="P22" s="148"/>
      <c r="Q22" s="412" t="s">
        <v>11</v>
      </c>
      <c r="R22" s="175"/>
      <c r="U22" s="418">
        <v>0</v>
      </c>
      <c r="V22" s="418">
        <v>9311649586</v>
      </c>
      <c r="W22" s="418">
        <v>-9311649586</v>
      </c>
      <c r="X22" s="418" t="s">
        <v>11</v>
      </c>
    </row>
    <row r="23" spans="1:24" ht="15.95" customHeight="1" x14ac:dyDescent="0.15">
      <c r="A23" s="105" t="s">
        <v>213</v>
      </c>
      <c r="B23" s="114"/>
      <c r="C23" s="31"/>
      <c r="D23" s="171"/>
      <c r="E23" s="171" t="s">
        <v>214</v>
      </c>
      <c r="F23" s="171"/>
      <c r="G23" s="150"/>
      <c r="H23" s="150"/>
      <c r="I23" s="150"/>
      <c r="J23" s="137"/>
      <c r="K23" s="172"/>
      <c r="L23" s="173"/>
      <c r="M23" s="138">
        <v>-15980</v>
      </c>
      <c r="N23" s="142"/>
      <c r="O23" s="138">
        <v>15980</v>
      </c>
      <c r="P23" s="148"/>
      <c r="Q23" s="412" t="s">
        <v>11</v>
      </c>
      <c r="R23" s="175"/>
      <c r="U23" s="418">
        <v>0</v>
      </c>
      <c r="V23" s="418">
        <v>-15980476489</v>
      </c>
      <c r="W23" s="418">
        <v>15980476489</v>
      </c>
      <c r="X23" s="418" t="s">
        <v>11</v>
      </c>
    </row>
    <row r="24" spans="1:24" ht="15.95" customHeight="1" x14ac:dyDescent="0.15">
      <c r="A24" s="105" t="s">
        <v>215</v>
      </c>
      <c r="B24" s="114"/>
      <c r="C24" s="31"/>
      <c r="D24" s="171"/>
      <c r="E24" s="171" t="s">
        <v>216</v>
      </c>
      <c r="F24" s="171"/>
      <c r="G24" s="150"/>
      <c r="H24" s="150"/>
      <c r="I24" s="150"/>
      <c r="J24" s="137"/>
      <c r="K24" s="172"/>
      <c r="L24" s="173"/>
      <c r="M24" s="138">
        <v>3319</v>
      </c>
      <c r="N24" s="142"/>
      <c r="O24" s="138">
        <v>-3319</v>
      </c>
      <c r="P24" s="148"/>
      <c r="Q24" s="412" t="s">
        <v>11</v>
      </c>
      <c r="R24" s="175"/>
      <c r="U24" s="418">
        <v>0</v>
      </c>
      <c r="V24" s="418">
        <v>3318895250</v>
      </c>
      <c r="W24" s="418">
        <v>-3318895250</v>
      </c>
      <c r="X24" s="418" t="s">
        <v>11</v>
      </c>
    </row>
    <row r="25" spans="1:24" ht="15.95" customHeight="1" x14ac:dyDescent="0.15">
      <c r="A25" s="105" t="s">
        <v>217</v>
      </c>
      <c r="B25" s="114"/>
      <c r="C25" s="31"/>
      <c r="D25" s="171"/>
      <c r="E25" s="171" t="s">
        <v>218</v>
      </c>
      <c r="F25" s="171"/>
      <c r="G25" s="150"/>
      <c r="H25" s="27"/>
      <c r="I25" s="150"/>
      <c r="J25" s="137"/>
      <c r="K25" s="172"/>
      <c r="L25" s="173"/>
      <c r="M25" s="138">
        <v>-2937</v>
      </c>
      <c r="N25" s="142"/>
      <c r="O25" s="138">
        <v>2937</v>
      </c>
      <c r="P25" s="148"/>
      <c r="Q25" s="412" t="s">
        <v>11</v>
      </c>
      <c r="R25" s="175"/>
      <c r="U25" s="418">
        <v>0</v>
      </c>
      <c r="V25" s="418">
        <v>-2937214855</v>
      </c>
      <c r="W25" s="418">
        <v>2937214855</v>
      </c>
      <c r="X25" s="418" t="s">
        <v>11</v>
      </c>
    </row>
    <row r="26" spans="1:24" ht="15.95" customHeight="1" x14ac:dyDescent="0.15">
      <c r="A26" s="105" t="s">
        <v>219</v>
      </c>
      <c r="B26" s="114"/>
      <c r="C26" s="31"/>
      <c r="D26" s="171" t="s">
        <v>220</v>
      </c>
      <c r="E26" s="150"/>
      <c r="F26" s="150"/>
      <c r="G26" s="150"/>
      <c r="H26" s="150"/>
      <c r="I26" s="150"/>
      <c r="J26" s="137"/>
      <c r="K26" s="138">
        <v>-1</v>
      </c>
      <c r="L26" s="139"/>
      <c r="M26" s="138">
        <v>-1</v>
      </c>
      <c r="N26" s="142"/>
      <c r="O26" s="146"/>
      <c r="P26" s="176"/>
      <c r="Q26" s="413" t="s">
        <v>11</v>
      </c>
      <c r="R26" s="176"/>
      <c r="U26" s="418">
        <f>IF(COUNTIF(V26:X26,"-")=COUNTA(V26:X26),"-",SUM(V26:X26))</f>
        <v>-715500</v>
      </c>
      <c r="V26" s="418">
        <v>-715500</v>
      </c>
      <c r="W26" s="418" t="s">
        <v>11</v>
      </c>
      <c r="X26" s="418" t="s">
        <v>11</v>
      </c>
    </row>
    <row r="27" spans="1:24" ht="15.95" customHeight="1" x14ac:dyDescent="0.15">
      <c r="A27" s="105" t="s">
        <v>221</v>
      </c>
      <c r="B27" s="114"/>
      <c r="C27" s="31"/>
      <c r="D27" s="171" t="s">
        <v>222</v>
      </c>
      <c r="E27" s="171"/>
      <c r="F27" s="150"/>
      <c r="G27" s="150"/>
      <c r="H27" s="150"/>
      <c r="I27" s="150"/>
      <c r="J27" s="137"/>
      <c r="K27" s="138">
        <v>87</v>
      </c>
      <c r="L27" s="139"/>
      <c r="M27" s="138">
        <v>87</v>
      </c>
      <c r="N27" s="142"/>
      <c r="O27" s="146"/>
      <c r="P27" s="176"/>
      <c r="Q27" s="413" t="s">
        <v>11</v>
      </c>
      <c r="R27" s="176"/>
      <c r="U27" s="418">
        <f>IF(COUNTIF(V27:X27,"-")=COUNTA(V27:X27),"-",SUM(V27:X27))</f>
        <v>87296884</v>
      </c>
      <c r="V27" s="418">
        <v>87296884</v>
      </c>
      <c r="W27" s="418" t="s">
        <v>11</v>
      </c>
      <c r="X27" s="418" t="s">
        <v>11</v>
      </c>
    </row>
    <row r="28" spans="1:24" ht="15.95" customHeight="1" x14ac:dyDescent="0.15">
      <c r="A28" s="105" t="s">
        <v>224</v>
      </c>
      <c r="B28" s="114"/>
      <c r="C28" s="151"/>
      <c r="D28" s="152" t="s">
        <v>35</v>
      </c>
      <c r="E28" s="152"/>
      <c r="F28" s="152"/>
      <c r="G28" s="177"/>
      <c r="H28" s="177"/>
      <c r="I28" s="177"/>
      <c r="J28" s="153"/>
      <c r="K28" s="154">
        <v>-6</v>
      </c>
      <c r="L28" s="155" t="s">
        <v>392</v>
      </c>
      <c r="M28" s="154">
        <v>-496</v>
      </c>
      <c r="N28" s="158"/>
      <c r="O28" s="154">
        <v>489</v>
      </c>
      <c r="P28" s="160"/>
      <c r="Q28" s="414" t="s">
        <v>11</v>
      </c>
      <c r="R28" s="178"/>
      <c r="S28" s="179"/>
      <c r="U28" s="418">
        <f>IF(COUNTIF(V28:X28,"-")=COUNTA(V28:X28),"-",SUM(V28:X28))</f>
        <v>-6321994</v>
      </c>
      <c r="V28" s="418">
        <v>-495650670</v>
      </c>
      <c r="W28" s="418">
        <v>489328676</v>
      </c>
      <c r="X28" s="418" t="s">
        <v>11</v>
      </c>
    </row>
    <row r="29" spans="1:24" ht="15.95" customHeight="1" thickBot="1" x14ac:dyDescent="0.2">
      <c r="A29" s="105" t="s">
        <v>225</v>
      </c>
      <c r="B29" s="114"/>
      <c r="C29" s="180"/>
      <c r="D29" s="181" t="s">
        <v>226</v>
      </c>
      <c r="E29" s="181"/>
      <c r="F29" s="182"/>
      <c r="G29" s="182"/>
      <c r="H29" s="183"/>
      <c r="I29" s="182"/>
      <c r="J29" s="184"/>
      <c r="K29" s="185">
        <v>-1422</v>
      </c>
      <c r="L29" s="186" t="s">
        <v>392</v>
      </c>
      <c r="M29" s="185">
        <v>-6696</v>
      </c>
      <c r="N29" s="187" t="s">
        <v>392</v>
      </c>
      <c r="O29" s="185">
        <v>5274</v>
      </c>
      <c r="P29" s="416"/>
      <c r="Q29" s="188" t="s">
        <v>11</v>
      </c>
      <c r="R29" s="189"/>
      <c r="S29" s="179"/>
      <c r="U29" s="418">
        <f>IF(COUNTIF(V29:X29,"-")=COUNTA(V29:X29),"-",SUM(V29:X29))</f>
        <v>-1421838279</v>
      </c>
      <c r="V29" s="418">
        <f>IF(AND(V21="-",COUNTIF(V26:V27,"-")=COUNTA(V26:V27),V28="-"),"-",SUM(V21,V26:V27,V28))</f>
        <v>-6696215794</v>
      </c>
      <c r="W29" s="418">
        <f>IF(AND(W20="-",W21="-",COUNTIF(W26:W27,"-")=COUNTA(W26:W27),W28="-"),"-",SUM(W20,W21,W26:W27,W28))</f>
        <v>5274377515</v>
      </c>
      <c r="X29" s="418" t="s">
        <v>11</v>
      </c>
    </row>
    <row r="30" spans="1:24" ht="15.95" customHeight="1" thickBot="1" x14ac:dyDescent="0.2">
      <c r="A30" s="105" t="s">
        <v>227</v>
      </c>
      <c r="B30" s="114"/>
      <c r="C30" s="190" t="s">
        <v>228</v>
      </c>
      <c r="D30" s="191"/>
      <c r="E30" s="191"/>
      <c r="F30" s="191"/>
      <c r="G30" s="192"/>
      <c r="H30" s="192"/>
      <c r="I30" s="192"/>
      <c r="J30" s="193"/>
      <c r="K30" s="194">
        <v>290661</v>
      </c>
      <c r="L30" s="195"/>
      <c r="M30" s="194">
        <v>453880</v>
      </c>
      <c r="N30" s="196"/>
      <c r="O30" s="194">
        <v>-163219</v>
      </c>
      <c r="P30" s="417"/>
      <c r="Q30" s="197" t="s">
        <v>11</v>
      </c>
      <c r="R30" s="198"/>
      <c r="S30" s="179"/>
      <c r="U30" s="418">
        <f>IF(COUNTIF(V30:X30,"-")=COUNTA(V30:X30),"-",SUM(V30:X30))</f>
        <v>290660742679</v>
      </c>
      <c r="V30" s="418">
        <v>453879654007</v>
      </c>
      <c r="W30" s="418">
        <v>-163218911328</v>
      </c>
      <c r="X30" s="418" t="s">
        <v>11</v>
      </c>
    </row>
    <row r="31" spans="1:24" ht="6.75" customHeight="1" x14ac:dyDescent="0.15">
      <c r="B31" s="114"/>
      <c r="C31" s="199"/>
      <c r="D31" s="200"/>
      <c r="E31" s="200"/>
      <c r="F31" s="200"/>
      <c r="G31" s="200"/>
      <c r="H31" s="200"/>
      <c r="I31" s="200"/>
      <c r="J31" s="200"/>
      <c r="K31" s="114"/>
      <c r="L31" s="114"/>
      <c r="M31" s="114"/>
      <c r="N31" s="114"/>
      <c r="O31" s="114"/>
      <c r="P31" s="114"/>
      <c r="Q31" s="114"/>
      <c r="R31" s="26"/>
      <c r="S31" s="179"/>
    </row>
    <row r="32" spans="1:24" ht="15.6" customHeight="1" x14ac:dyDescent="0.15">
      <c r="B32" s="114"/>
      <c r="C32" s="201"/>
      <c r="D32" s="202" t="s">
        <v>323</v>
      </c>
      <c r="F32" s="203"/>
      <c r="G32" s="204"/>
      <c r="H32" s="203"/>
      <c r="I32" s="203"/>
      <c r="J32" s="201"/>
      <c r="K32" s="114"/>
      <c r="L32" s="114"/>
      <c r="M32" s="114"/>
      <c r="N32" s="114"/>
      <c r="O32" s="114"/>
      <c r="P32" s="114"/>
      <c r="Q32" s="114"/>
      <c r="R32" s="26"/>
      <c r="S32" s="179"/>
    </row>
  </sheetData>
  <mergeCells count="28">
    <mergeCell ref="Q28:R28"/>
    <mergeCell ref="K25:L25"/>
    <mergeCell ref="Q25:R25"/>
    <mergeCell ref="O26:P26"/>
    <mergeCell ref="Q26:R26"/>
    <mergeCell ref="O27:P27"/>
    <mergeCell ref="Q27:R27"/>
    <mergeCell ref="Q21:R21"/>
    <mergeCell ref="K22:L22"/>
    <mergeCell ref="Q22:R22"/>
    <mergeCell ref="K23:L23"/>
    <mergeCell ref="Q23:R23"/>
    <mergeCell ref="K24:L24"/>
    <mergeCell ref="Q24:R24"/>
    <mergeCell ref="M16:N16"/>
    <mergeCell ref="M17:N17"/>
    <mergeCell ref="M18:N18"/>
    <mergeCell ref="M19:N19"/>
    <mergeCell ref="M20:N20"/>
    <mergeCell ref="K21:L21"/>
    <mergeCell ref="C9:R9"/>
    <mergeCell ref="C10:R10"/>
    <mergeCell ref="C11:R11"/>
    <mergeCell ref="C13:J14"/>
    <mergeCell ref="K13:L14"/>
    <mergeCell ref="M14:N14"/>
    <mergeCell ref="O14:P14"/>
    <mergeCell ref="Q14:R14"/>
  </mergeCells>
  <phoneticPr fontId="11"/>
  <printOptions horizontalCentered="1"/>
  <pageMargins left="0.70866141732283472" right="0.70866141732283472" top="0.39370078740157483" bottom="0.39370078740157483"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G69"/>
  <sheetViews>
    <sheetView topLeftCell="B1" zoomScale="85" zoomScaleNormal="85" workbookViewId="0">
      <selection activeCell="B1" sqref="B1"/>
    </sheetView>
  </sheetViews>
  <sheetFormatPr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67" customWidth="1"/>
    <col min="16" max="16" width="9" style="6"/>
    <col min="17" max="17" width="0" style="6" hidden="1" customWidth="1"/>
    <col min="18" max="16384" width="9" style="6"/>
  </cols>
  <sheetData>
    <row r="1" spans="1:33" x14ac:dyDescent="0.15">
      <c r="C1" s="431" t="s">
        <v>333</v>
      </c>
    </row>
    <row r="2" spans="1:33" x14ac:dyDescent="0.15">
      <c r="C2" s="431" t="s">
        <v>334</v>
      </c>
    </row>
    <row r="3" spans="1:33" x14ac:dyDescent="0.15">
      <c r="C3" s="431" t="s">
        <v>335</v>
      </c>
    </row>
    <row r="4" spans="1:33" x14ac:dyDescent="0.15">
      <c r="C4" s="431" t="s">
        <v>336</v>
      </c>
    </row>
    <row r="5" spans="1:33" x14ac:dyDescent="0.15">
      <c r="C5" s="431" t="s">
        <v>337</v>
      </c>
    </row>
    <row r="6" spans="1:33" x14ac:dyDescent="0.15">
      <c r="C6" s="431" t="s">
        <v>338</v>
      </c>
    </row>
    <row r="7" spans="1:33" x14ac:dyDescent="0.15">
      <c r="C7" s="431" t="s">
        <v>339</v>
      </c>
    </row>
    <row r="8" spans="1:33" s="67" customFormat="1" x14ac:dyDescent="0.15">
      <c r="A8" s="1"/>
      <c r="B8" s="205"/>
      <c r="C8" s="205"/>
      <c r="D8" s="66"/>
      <c r="E8" s="66"/>
      <c r="F8" s="66"/>
      <c r="G8" s="66"/>
      <c r="H8" s="66"/>
      <c r="I8" s="3"/>
      <c r="J8" s="3"/>
      <c r="K8" s="3"/>
      <c r="L8" s="3"/>
      <c r="M8" s="3"/>
      <c r="N8" s="3"/>
    </row>
    <row r="9" spans="1:33" s="67" customFormat="1" ht="24" x14ac:dyDescent="0.15">
      <c r="A9" s="1"/>
      <c r="B9" s="206"/>
      <c r="C9" s="207" t="s">
        <v>394</v>
      </c>
      <c r="D9" s="207"/>
      <c r="E9" s="207"/>
      <c r="F9" s="207"/>
      <c r="G9" s="207"/>
      <c r="H9" s="207"/>
      <c r="I9" s="207"/>
      <c r="J9" s="207"/>
      <c r="K9" s="207"/>
      <c r="L9" s="207"/>
      <c r="M9" s="207"/>
      <c r="N9" s="207"/>
    </row>
    <row r="10" spans="1:33" s="67" customFormat="1" ht="14.25" x14ac:dyDescent="0.15">
      <c r="A10" s="208"/>
      <c r="B10" s="209"/>
      <c r="C10" s="210" t="s">
        <v>389</v>
      </c>
      <c r="D10" s="210"/>
      <c r="E10" s="210"/>
      <c r="F10" s="210"/>
      <c r="G10" s="210"/>
      <c r="H10" s="210"/>
      <c r="I10" s="210"/>
      <c r="J10" s="210"/>
      <c r="K10" s="210"/>
      <c r="L10" s="210"/>
      <c r="M10" s="210"/>
      <c r="N10" s="210"/>
    </row>
    <row r="11" spans="1:33" s="67" customFormat="1" ht="14.25" x14ac:dyDescent="0.15">
      <c r="A11" s="208"/>
      <c r="B11" s="209"/>
      <c r="C11" s="210" t="s">
        <v>390</v>
      </c>
      <c r="D11" s="210"/>
      <c r="E11" s="210"/>
      <c r="F11" s="210"/>
      <c r="G11" s="210"/>
      <c r="H11" s="210"/>
      <c r="I11" s="210"/>
      <c r="J11" s="210"/>
      <c r="K11" s="210"/>
      <c r="L11" s="210"/>
      <c r="M11" s="210"/>
      <c r="N11" s="210"/>
    </row>
    <row r="12" spans="1:33" s="67" customFormat="1" ht="14.25" thickBot="1" x14ac:dyDescent="0.2">
      <c r="A12" s="208"/>
      <c r="B12" s="209"/>
      <c r="C12" s="211"/>
      <c r="D12" s="211"/>
      <c r="E12" s="211"/>
      <c r="F12" s="211"/>
      <c r="G12" s="211"/>
      <c r="H12" s="211"/>
      <c r="I12" s="211"/>
      <c r="J12" s="211"/>
      <c r="K12" s="211"/>
      <c r="L12" s="211"/>
      <c r="M12" s="211"/>
      <c r="N12" s="212" t="s">
        <v>386</v>
      </c>
    </row>
    <row r="13" spans="1:33" s="67" customFormat="1" x14ac:dyDescent="0.15">
      <c r="A13" s="208"/>
      <c r="B13" s="209"/>
      <c r="C13" s="213" t="s">
        <v>0</v>
      </c>
      <c r="D13" s="214"/>
      <c r="E13" s="214"/>
      <c r="F13" s="214"/>
      <c r="G13" s="214"/>
      <c r="H13" s="214"/>
      <c r="I13" s="214"/>
      <c r="J13" s="215"/>
      <c r="K13" s="215"/>
      <c r="L13" s="216"/>
      <c r="M13" s="217" t="s">
        <v>318</v>
      </c>
      <c r="N13" s="218"/>
    </row>
    <row r="14" spans="1:33" s="67" customFormat="1" ht="14.25" thickBot="1" x14ac:dyDescent="0.2">
      <c r="A14" s="208" t="s">
        <v>316</v>
      </c>
      <c r="B14" s="209"/>
      <c r="C14" s="219"/>
      <c r="D14" s="220"/>
      <c r="E14" s="220"/>
      <c r="F14" s="220"/>
      <c r="G14" s="220"/>
      <c r="H14" s="220"/>
      <c r="I14" s="220"/>
      <c r="J14" s="220"/>
      <c r="K14" s="220"/>
      <c r="L14" s="221"/>
      <c r="M14" s="222"/>
      <c r="N14" s="223"/>
    </row>
    <row r="15" spans="1:33" s="67" customFormat="1" x14ac:dyDescent="0.15">
      <c r="A15" s="224"/>
      <c r="B15" s="225"/>
      <c r="C15" s="226" t="s">
        <v>328</v>
      </c>
      <c r="D15" s="227"/>
      <c r="E15" s="227"/>
      <c r="F15" s="228"/>
      <c r="G15" s="228"/>
      <c r="H15" s="229"/>
      <c r="I15" s="228"/>
      <c r="J15" s="229"/>
      <c r="K15" s="229"/>
      <c r="L15" s="230"/>
      <c r="M15" s="231"/>
      <c r="N15" s="232"/>
      <c r="AG15" s="419"/>
    </row>
    <row r="16" spans="1:33" s="67" customFormat="1" x14ac:dyDescent="0.15">
      <c r="A16" s="1" t="s">
        <v>231</v>
      </c>
      <c r="B16" s="3"/>
      <c r="C16" s="233"/>
      <c r="D16" s="234" t="s">
        <v>232</v>
      </c>
      <c r="E16" s="234"/>
      <c r="F16" s="235"/>
      <c r="G16" s="235"/>
      <c r="H16" s="211"/>
      <c r="I16" s="235"/>
      <c r="J16" s="211"/>
      <c r="K16" s="211"/>
      <c r="L16" s="236"/>
      <c r="M16" s="237">
        <v>88598</v>
      </c>
      <c r="N16" s="238"/>
      <c r="Q16" s="67">
        <f>IF(AND(Q17="-",Q22="-"),"-",SUM(Q17,Q22))</f>
        <v>88597691287</v>
      </c>
      <c r="AG16" s="419"/>
    </row>
    <row r="17" spans="1:33" s="67" customFormat="1" x14ac:dyDescent="0.15">
      <c r="A17" s="1" t="s">
        <v>233</v>
      </c>
      <c r="B17" s="3"/>
      <c r="C17" s="233"/>
      <c r="D17" s="234"/>
      <c r="E17" s="234" t="s">
        <v>234</v>
      </c>
      <c r="F17" s="235"/>
      <c r="G17" s="235"/>
      <c r="H17" s="235"/>
      <c r="I17" s="235"/>
      <c r="J17" s="211"/>
      <c r="K17" s="211"/>
      <c r="L17" s="236"/>
      <c r="M17" s="237">
        <v>31758</v>
      </c>
      <c r="N17" s="238"/>
      <c r="Q17" s="67">
        <f>IF(COUNTIF(Q18:Q21,"-")=COUNTA(Q18:Q21),"-",SUM(Q18:Q21))</f>
        <v>31758000638</v>
      </c>
      <c r="AG17" s="419"/>
    </row>
    <row r="18" spans="1:33" s="67" customFormat="1" x14ac:dyDescent="0.15">
      <c r="A18" s="1" t="s">
        <v>235</v>
      </c>
      <c r="B18" s="3"/>
      <c r="C18" s="233"/>
      <c r="D18" s="234"/>
      <c r="E18" s="234"/>
      <c r="F18" s="235" t="s">
        <v>236</v>
      </c>
      <c r="G18" s="235"/>
      <c r="H18" s="235"/>
      <c r="I18" s="235"/>
      <c r="J18" s="211"/>
      <c r="K18" s="211"/>
      <c r="L18" s="236"/>
      <c r="M18" s="237">
        <v>12429</v>
      </c>
      <c r="N18" s="238"/>
      <c r="Q18" s="67">
        <v>12429053613</v>
      </c>
      <c r="AG18" s="419"/>
    </row>
    <row r="19" spans="1:33" s="67" customFormat="1" x14ac:dyDescent="0.15">
      <c r="A19" s="1" t="s">
        <v>237</v>
      </c>
      <c r="B19" s="3"/>
      <c r="C19" s="233"/>
      <c r="D19" s="234"/>
      <c r="E19" s="234"/>
      <c r="F19" s="235" t="s">
        <v>238</v>
      </c>
      <c r="G19" s="235"/>
      <c r="H19" s="235"/>
      <c r="I19" s="235"/>
      <c r="J19" s="211"/>
      <c r="K19" s="211"/>
      <c r="L19" s="236"/>
      <c r="M19" s="237">
        <v>16961</v>
      </c>
      <c r="N19" s="238"/>
      <c r="Q19" s="67">
        <v>16960554786</v>
      </c>
      <c r="AG19" s="419"/>
    </row>
    <row r="20" spans="1:33" s="67" customFormat="1" x14ac:dyDescent="0.15">
      <c r="A20" s="1" t="s">
        <v>239</v>
      </c>
      <c r="B20" s="3"/>
      <c r="C20" s="239"/>
      <c r="D20" s="211"/>
      <c r="E20" s="211"/>
      <c r="F20" s="211" t="s">
        <v>240</v>
      </c>
      <c r="G20" s="211"/>
      <c r="H20" s="211"/>
      <c r="I20" s="211"/>
      <c r="J20" s="211"/>
      <c r="K20" s="211"/>
      <c r="L20" s="236"/>
      <c r="M20" s="237">
        <v>1167</v>
      </c>
      <c r="N20" s="238"/>
      <c r="Q20" s="67">
        <v>1167332078</v>
      </c>
      <c r="AG20" s="419"/>
    </row>
    <row r="21" spans="1:33" s="67" customFormat="1" x14ac:dyDescent="0.15">
      <c r="A21" s="1" t="s">
        <v>241</v>
      </c>
      <c r="B21" s="3"/>
      <c r="C21" s="240"/>
      <c r="D21" s="241"/>
      <c r="E21" s="211"/>
      <c r="F21" s="241" t="s">
        <v>242</v>
      </c>
      <c r="G21" s="241"/>
      <c r="H21" s="241"/>
      <c r="I21" s="241"/>
      <c r="J21" s="211"/>
      <c r="K21" s="211"/>
      <c r="L21" s="236"/>
      <c r="M21" s="237">
        <v>1201</v>
      </c>
      <c r="N21" s="238"/>
      <c r="Q21" s="67">
        <v>1201060161</v>
      </c>
      <c r="AG21" s="419"/>
    </row>
    <row r="22" spans="1:33" s="67" customFormat="1" x14ac:dyDescent="0.15">
      <c r="A22" s="1" t="s">
        <v>243</v>
      </c>
      <c r="B22" s="3"/>
      <c r="C22" s="239"/>
      <c r="D22" s="241"/>
      <c r="E22" s="211" t="s">
        <v>244</v>
      </c>
      <c r="F22" s="241"/>
      <c r="G22" s="241"/>
      <c r="H22" s="241"/>
      <c r="I22" s="241"/>
      <c r="J22" s="211"/>
      <c r="K22" s="211"/>
      <c r="L22" s="236"/>
      <c r="M22" s="237">
        <v>56840</v>
      </c>
      <c r="N22" s="238"/>
      <c r="Q22" s="67">
        <f>IF(COUNTIF(Q23:Q26,"-")=COUNTA(Q23:Q26),"-",SUM(Q23:Q26))</f>
        <v>56839690649</v>
      </c>
      <c r="AG22" s="419"/>
    </row>
    <row r="23" spans="1:33" s="67" customFormat="1" x14ac:dyDescent="0.15">
      <c r="A23" s="1" t="s">
        <v>245</v>
      </c>
      <c r="B23" s="3"/>
      <c r="C23" s="239"/>
      <c r="D23" s="241"/>
      <c r="E23" s="241"/>
      <c r="F23" s="211" t="s">
        <v>246</v>
      </c>
      <c r="G23" s="241"/>
      <c r="H23" s="241"/>
      <c r="I23" s="241"/>
      <c r="J23" s="211"/>
      <c r="K23" s="211"/>
      <c r="L23" s="236"/>
      <c r="M23" s="237">
        <v>45634</v>
      </c>
      <c r="N23" s="238"/>
      <c r="Q23" s="67">
        <v>45633857552</v>
      </c>
      <c r="AG23" s="419"/>
    </row>
    <row r="24" spans="1:33" s="67" customFormat="1" x14ac:dyDescent="0.15">
      <c r="A24" s="1" t="s">
        <v>247</v>
      </c>
      <c r="B24" s="3"/>
      <c r="C24" s="239"/>
      <c r="D24" s="241"/>
      <c r="E24" s="241"/>
      <c r="F24" s="211" t="s">
        <v>248</v>
      </c>
      <c r="G24" s="241"/>
      <c r="H24" s="241"/>
      <c r="I24" s="241"/>
      <c r="J24" s="211"/>
      <c r="K24" s="211"/>
      <c r="L24" s="236"/>
      <c r="M24" s="237">
        <v>11176</v>
      </c>
      <c r="N24" s="238"/>
      <c r="Q24" s="67">
        <v>11176313358</v>
      </c>
      <c r="AG24" s="419"/>
    </row>
    <row r="25" spans="1:33" s="67" customFormat="1" x14ac:dyDescent="0.15">
      <c r="A25" s="1" t="s">
        <v>249</v>
      </c>
      <c r="B25" s="3"/>
      <c r="C25" s="239"/>
      <c r="D25" s="211"/>
      <c r="E25" s="241"/>
      <c r="F25" s="211" t="s">
        <v>250</v>
      </c>
      <c r="G25" s="241"/>
      <c r="H25" s="241"/>
      <c r="I25" s="241"/>
      <c r="J25" s="211"/>
      <c r="K25" s="211"/>
      <c r="L25" s="236"/>
      <c r="M25" s="237">
        <v>0</v>
      </c>
      <c r="N25" s="242"/>
      <c r="Q25" s="67">
        <v>0</v>
      </c>
      <c r="AG25" s="419"/>
    </row>
    <row r="26" spans="1:33" s="67" customFormat="1" x14ac:dyDescent="0.15">
      <c r="A26" s="1" t="s">
        <v>251</v>
      </c>
      <c r="B26" s="3"/>
      <c r="C26" s="239"/>
      <c r="D26" s="211"/>
      <c r="E26" s="243"/>
      <c r="F26" s="241" t="s">
        <v>242</v>
      </c>
      <c r="G26" s="211"/>
      <c r="H26" s="241"/>
      <c r="I26" s="241"/>
      <c r="J26" s="211"/>
      <c r="K26" s="211"/>
      <c r="L26" s="236"/>
      <c r="M26" s="237">
        <v>30</v>
      </c>
      <c r="N26" s="238"/>
      <c r="Q26" s="67">
        <v>29519739</v>
      </c>
      <c r="AG26" s="419"/>
    </row>
    <row r="27" spans="1:33" s="67" customFormat="1" x14ac:dyDescent="0.15">
      <c r="A27" s="1" t="s">
        <v>252</v>
      </c>
      <c r="B27" s="3"/>
      <c r="C27" s="239"/>
      <c r="D27" s="211" t="s">
        <v>253</v>
      </c>
      <c r="E27" s="243"/>
      <c r="F27" s="241"/>
      <c r="G27" s="241"/>
      <c r="H27" s="241"/>
      <c r="I27" s="241"/>
      <c r="J27" s="211"/>
      <c r="K27" s="211"/>
      <c r="L27" s="236"/>
      <c r="M27" s="237">
        <v>100667</v>
      </c>
      <c r="N27" s="238" t="s">
        <v>392</v>
      </c>
      <c r="Q27" s="67">
        <f>IF(COUNTIF(Q28:Q31,"-")=COUNTA(Q28:Q31),"-",SUM(Q28:Q31))</f>
        <v>100667299391</v>
      </c>
      <c r="AG27" s="419"/>
    </row>
    <row r="28" spans="1:33" s="67" customFormat="1" x14ac:dyDescent="0.15">
      <c r="A28" s="1" t="s">
        <v>254</v>
      </c>
      <c r="B28" s="3"/>
      <c r="C28" s="239"/>
      <c r="D28" s="211"/>
      <c r="E28" s="243" t="s">
        <v>255</v>
      </c>
      <c r="F28" s="241"/>
      <c r="G28" s="241"/>
      <c r="H28" s="241"/>
      <c r="I28" s="241"/>
      <c r="J28" s="211"/>
      <c r="K28" s="211"/>
      <c r="L28" s="236"/>
      <c r="M28" s="237">
        <v>58926</v>
      </c>
      <c r="N28" s="238"/>
      <c r="Q28" s="67">
        <v>58926278829</v>
      </c>
      <c r="AG28" s="419"/>
    </row>
    <row r="29" spans="1:33" s="67" customFormat="1" x14ac:dyDescent="0.15">
      <c r="A29" s="1" t="s">
        <v>256</v>
      </c>
      <c r="B29" s="3"/>
      <c r="C29" s="239"/>
      <c r="D29" s="211"/>
      <c r="E29" s="243" t="s">
        <v>257</v>
      </c>
      <c r="F29" s="241"/>
      <c r="G29" s="241"/>
      <c r="H29" s="241"/>
      <c r="I29" s="241"/>
      <c r="J29" s="211"/>
      <c r="K29" s="211"/>
      <c r="L29" s="236"/>
      <c r="M29" s="237">
        <v>33275</v>
      </c>
      <c r="N29" s="238"/>
      <c r="Q29" s="67">
        <v>33275484948</v>
      </c>
      <c r="AG29" s="419"/>
    </row>
    <row r="30" spans="1:33" s="67" customFormat="1" x14ac:dyDescent="0.15">
      <c r="A30" s="1" t="s">
        <v>258</v>
      </c>
      <c r="B30" s="3"/>
      <c r="C30" s="239"/>
      <c r="D30" s="211"/>
      <c r="E30" s="243" t="s">
        <v>259</v>
      </c>
      <c r="F30" s="241"/>
      <c r="G30" s="241"/>
      <c r="H30" s="241"/>
      <c r="I30" s="241"/>
      <c r="J30" s="211"/>
      <c r="K30" s="211"/>
      <c r="L30" s="236"/>
      <c r="M30" s="237">
        <v>6858</v>
      </c>
      <c r="N30" s="238"/>
      <c r="Q30" s="67">
        <v>6858038764</v>
      </c>
      <c r="AG30" s="419"/>
    </row>
    <row r="31" spans="1:33" s="67" customFormat="1" x14ac:dyDescent="0.15">
      <c r="A31" s="1" t="s">
        <v>260</v>
      </c>
      <c r="B31" s="3"/>
      <c r="C31" s="239"/>
      <c r="D31" s="211"/>
      <c r="E31" s="243" t="s">
        <v>261</v>
      </c>
      <c r="F31" s="241"/>
      <c r="G31" s="241"/>
      <c r="H31" s="241"/>
      <c r="I31" s="243"/>
      <c r="J31" s="211"/>
      <c r="K31" s="211"/>
      <c r="L31" s="236"/>
      <c r="M31" s="237">
        <v>1607</v>
      </c>
      <c r="N31" s="238"/>
      <c r="Q31" s="67">
        <v>1607496850</v>
      </c>
      <c r="AG31" s="419"/>
    </row>
    <row r="32" spans="1:33" s="67" customFormat="1" x14ac:dyDescent="0.15">
      <c r="A32" s="1" t="s">
        <v>262</v>
      </c>
      <c r="B32" s="3"/>
      <c r="C32" s="239"/>
      <c r="D32" s="211" t="s">
        <v>263</v>
      </c>
      <c r="E32" s="243"/>
      <c r="F32" s="241"/>
      <c r="G32" s="241"/>
      <c r="H32" s="241"/>
      <c r="I32" s="243"/>
      <c r="J32" s="211"/>
      <c r="K32" s="211"/>
      <c r="L32" s="236"/>
      <c r="M32" s="237">
        <v>1942</v>
      </c>
      <c r="N32" s="238" t="s">
        <v>392</v>
      </c>
      <c r="Q32" s="67">
        <f>IF(COUNTIF(Q33:Q34,"-")=COUNTA(Q33:Q34),"-",SUM(Q33:Q34))</f>
        <v>1942373308</v>
      </c>
      <c r="AG32" s="419"/>
    </row>
    <row r="33" spans="1:33" s="67" customFormat="1" x14ac:dyDescent="0.15">
      <c r="A33" s="1" t="s">
        <v>264</v>
      </c>
      <c r="B33" s="3"/>
      <c r="C33" s="239"/>
      <c r="D33" s="211"/>
      <c r="E33" s="243" t="s">
        <v>265</v>
      </c>
      <c r="F33" s="241"/>
      <c r="G33" s="241"/>
      <c r="H33" s="241"/>
      <c r="I33" s="241"/>
      <c r="J33" s="211"/>
      <c r="K33" s="211"/>
      <c r="L33" s="236"/>
      <c r="M33" s="237">
        <v>1940</v>
      </c>
      <c r="N33" s="238"/>
      <c r="Q33" s="67">
        <v>1939617354</v>
      </c>
      <c r="AG33" s="419"/>
    </row>
    <row r="34" spans="1:33" s="67" customFormat="1" x14ac:dyDescent="0.15">
      <c r="A34" s="1" t="s">
        <v>266</v>
      </c>
      <c r="B34" s="3"/>
      <c r="C34" s="239"/>
      <c r="D34" s="211"/>
      <c r="E34" s="243" t="s">
        <v>242</v>
      </c>
      <c r="F34" s="241"/>
      <c r="G34" s="241"/>
      <c r="H34" s="241"/>
      <c r="I34" s="241"/>
      <c r="J34" s="211"/>
      <c r="K34" s="211"/>
      <c r="L34" s="236"/>
      <c r="M34" s="237">
        <v>3</v>
      </c>
      <c r="N34" s="238"/>
      <c r="Q34" s="67">
        <v>2755954</v>
      </c>
      <c r="AG34" s="419"/>
    </row>
    <row r="35" spans="1:33" s="67" customFormat="1" x14ac:dyDescent="0.15">
      <c r="A35" s="1" t="s">
        <v>267</v>
      </c>
      <c r="B35" s="3"/>
      <c r="C35" s="239"/>
      <c r="D35" s="211" t="s">
        <v>268</v>
      </c>
      <c r="E35" s="243"/>
      <c r="F35" s="241"/>
      <c r="G35" s="241"/>
      <c r="H35" s="241"/>
      <c r="I35" s="241"/>
      <c r="J35" s="211"/>
      <c r="K35" s="211"/>
      <c r="L35" s="236"/>
      <c r="M35" s="237">
        <v>602</v>
      </c>
      <c r="N35" s="238"/>
      <c r="Q35" s="67">
        <v>602087811</v>
      </c>
      <c r="AG35" s="419"/>
    </row>
    <row r="36" spans="1:33" s="67" customFormat="1" x14ac:dyDescent="0.15">
      <c r="A36" s="1" t="s">
        <v>229</v>
      </c>
      <c r="B36" s="3"/>
      <c r="C36" s="244" t="s">
        <v>230</v>
      </c>
      <c r="D36" s="245"/>
      <c r="E36" s="246"/>
      <c r="F36" s="247"/>
      <c r="G36" s="247"/>
      <c r="H36" s="247"/>
      <c r="I36" s="247"/>
      <c r="J36" s="245"/>
      <c r="K36" s="245"/>
      <c r="L36" s="248"/>
      <c r="M36" s="249">
        <v>10729</v>
      </c>
      <c r="N36" s="250"/>
      <c r="Q36" s="67">
        <f>IF(COUNTIF(Q16:Q35,"-")=COUNTA(Q16:Q35),"-",SUM(Q27,Q35)-SUM(Q16,Q32))</f>
        <v>10729322607</v>
      </c>
      <c r="AG36" s="419"/>
    </row>
    <row r="37" spans="1:33" s="67" customFormat="1" x14ac:dyDescent="0.15">
      <c r="A37" s="1"/>
      <c r="B37" s="3"/>
      <c r="C37" s="239" t="s">
        <v>329</v>
      </c>
      <c r="D37" s="211"/>
      <c r="E37" s="243"/>
      <c r="F37" s="241"/>
      <c r="G37" s="241"/>
      <c r="H37" s="241"/>
      <c r="I37" s="243"/>
      <c r="J37" s="211"/>
      <c r="K37" s="211"/>
      <c r="L37" s="236"/>
      <c r="M37" s="251"/>
      <c r="N37" s="252"/>
      <c r="AG37" s="419"/>
    </row>
    <row r="38" spans="1:33" s="67" customFormat="1" x14ac:dyDescent="0.15">
      <c r="A38" s="1" t="s">
        <v>271</v>
      </c>
      <c r="B38" s="3"/>
      <c r="C38" s="239"/>
      <c r="D38" s="211" t="s">
        <v>272</v>
      </c>
      <c r="E38" s="243"/>
      <c r="F38" s="241"/>
      <c r="G38" s="241"/>
      <c r="H38" s="241"/>
      <c r="I38" s="241"/>
      <c r="J38" s="211"/>
      <c r="K38" s="211"/>
      <c r="L38" s="236"/>
      <c r="M38" s="237">
        <v>10212</v>
      </c>
      <c r="N38" s="238" t="s">
        <v>392</v>
      </c>
      <c r="Q38" s="67">
        <f>IF(COUNTIF(Q39:Q43,"-")=COUNTA(Q39:Q43),"-",SUM(Q39:Q43))</f>
        <v>10212208445</v>
      </c>
      <c r="AG38" s="419"/>
    </row>
    <row r="39" spans="1:33" s="67" customFormat="1" x14ac:dyDescent="0.15">
      <c r="A39" s="1" t="s">
        <v>273</v>
      </c>
      <c r="B39" s="3"/>
      <c r="C39" s="239"/>
      <c r="D39" s="211"/>
      <c r="E39" s="243" t="s">
        <v>274</v>
      </c>
      <c r="F39" s="241"/>
      <c r="G39" s="241"/>
      <c r="H39" s="241"/>
      <c r="I39" s="241"/>
      <c r="J39" s="211"/>
      <c r="K39" s="211"/>
      <c r="L39" s="236"/>
      <c r="M39" s="237">
        <v>7991</v>
      </c>
      <c r="N39" s="238"/>
      <c r="Q39" s="67">
        <v>7990516473</v>
      </c>
      <c r="AG39" s="419"/>
    </row>
    <row r="40" spans="1:33" s="67" customFormat="1" x14ac:dyDescent="0.15">
      <c r="A40" s="1" t="s">
        <v>275</v>
      </c>
      <c r="B40" s="3"/>
      <c r="C40" s="239"/>
      <c r="D40" s="211"/>
      <c r="E40" s="243" t="s">
        <v>276</v>
      </c>
      <c r="F40" s="241"/>
      <c r="G40" s="241"/>
      <c r="H40" s="241"/>
      <c r="I40" s="241"/>
      <c r="J40" s="211"/>
      <c r="K40" s="211"/>
      <c r="L40" s="236"/>
      <c r="M40" s="237">
        <v>1372</v>
      </c>
      <c r="N40" s="238"/>
      <c r="Q40" s="67">
        <v>1372042581</v>
      </c>
      <c r="AG40" s="419"/>
    </row>
    <row r="41" spans="1:33" s="67" customFormat="1" x14ac:dyDescent="0.15">
      <c r="A41" s="1" t="s">
        <v>277</v>
      </c>
      <c r="B41" s="3"/>
      <c r="C41" s="239"/>
      <c r="D41" s="211"/>
      <c r="E41" s="243" t="s">
        <v>278</v>
      </c>
      <c r="F41" s="241"/>
      <c r="G41" s="241"/>
      <c r="H41" s="241"/>
      <c r="I41" s="241"/>
      <c r="J41" s="211"/>
      <c r="K41" s="211"/>
      <c r="L41" s="236"/>
      <c r="M41" s="237">
        <v>0</v>
      </c>
      <c r="N41" s="238"/>
      <c r="Q41" s="67">
        <v>0</v>
      </c>
      <c r="AG41" s="419"/>
    </row>
    <row r="42" spans="1:33" s="67" customFormat="1" x14ac:dyDescent="0.15">
      <c r="A42" s="1" t="s">
        <v>279</v>
      </c>
      <c r="B42" s="3"/>
      <c r="C42" s="239"/>
      <c r="D42" s="211"/>
      <c r="E42" s="243" t="s">
        <v>280</v>
      </c>
      <c r="F42" s="241"/>
      <c r="G42" s="241"/>
      <c r="H42" s="241"/>
      <c r="I42" s="241"/>
      <c r="J42" s="211"/>
      <c r="K42" s="211"/>
      <c r="L42" s="236"/>
      <c r="M42" s="237">
        <v>846</v>
      </c>
      <c r="N42" s="238"/>
      <c r="Q42" s="67">
        <v>845885000</v>
      </c>
      <c r="AG42" s="419"/>
    </row>
    <row r="43" spans="1:33" s="67" customFormat="1" x14ac:dyDescent="0.15">
      <c r="A43" s="1" t="s">
        <v>281</v>
      </c>
      <c r="B43" s="3"/>
      <c r="C43" s="239"/>
      <c r="D43" s="211"/>
      <c r="E43" s="243" t="s">
        <v>242</v>
      </c>
      <c r="F43" s="241"/>
      <c r="G43" s="241"/>
      <c r="H43" s="241"/>
      <c r="I43" s="241"/>
      <c r="J43" s="211"/>
      <c r="K43" s="211"/>
      <c r="L43" s="236"/>
      <c r="M43" s="237">
        <v>4</v>
      </c>
      <c r="N43" s="238"/>
      <c r="Q43" s="67">
        <v>3764391</v>
      </c>
      <c r="AG43" s="419"/>
    </row>
    <row r="44" spans="1:33" s="67" customFormat="1" x14ac:dyDescent="0.15">
      <c r="A44" s="1" t="s">
        <v>282</v>
      </c>
      <c r="B44" s="3"/>
      <c r="C44" s="239"/>
      <c r="D44" s="211" t="s">
        <v>283</v>
      </c>
      <c r="E44" s="243"/>
      <c r="F44" s="241"/>
      <c r="G44" s="241"/>
      <c r="H44" s="241"/>
      <c r="I44" s="243"/>
      <c r="J44" s="211"/>
      <c r="K44" s="211"/>
      <c r="L44" s="236"/>
      <c r="M44" s="237">
        <v>4917</v>
      </c>
      <c r="N44" s="238"/>
      <c r="Q44" s="67">
        <f>IF(COUNTIF(Q45:Q49,"-")=COUNTA(Q45:Q49),"-",SUM(Q45:Q49))</f>
        <v>4916620817</v>
      </c>
      <c r="AG44" s="419"/>
    </row>
    <row r="45" spans="1:33" s="67" customFormat="1" x14ac:dyDescent="0.15">
      <c r="A45" s="1" t="s">
        <v>284</v>
      </c>
      <c r="B45" s="3"/>
      <c r="C45" s="239"/>
      <c r="D45" s="211"/>
      <c r="E45" s="243" t="s">
        <v>257</v>
      </c>
      <c r="F45" s="241"/>
      <c r="G45" s="241"/>
      <c r="H45" s="241"/>
      <c r="I45" s="243"/>
      <c r="J45" s="211"/>
      <c r="K45" s="211"/>
      <c r="L45" s="236"/>
      <c r="M45" s="237">
        <v>2167</v>
      </c>
      <c r="N45" s="238"/>
      <c r="Q45" s="67">
        <v>2166631284</v>
      </c>
      <c r="AG45" s="419"/>
    </row>
    <row r="46" spans="1:33" s="67" customFormat="1" x14ac:dyDescent="0.15">
      <c r="A46" s="1" t="s">
        <v>285</v>
      </c>
      <c r="B46" s="3"/>
      <c r="C46" s="239"/>
      <c r="D46" s="211"/>
      <c r="E46" s="243" t="s">
        <v>286</v>
      </c>
      <c r="F46" s="241"/>
      <c r="G46" s="241"/>
      <c r="H46" s="241"/>
      <c r="I46" s="243"/>
      <c r="J46" s="211"/>
      <c r="K46" s="211"/>
      <c r="L46" s="236"/>
      <c r="M46" s="237">
        <v>1419</v>
      </c>
      <c r="N46" s="238"/>
      <c r="Q46" s="67">
        <v>1418854250</v>
      </c>
      <c r="AG46" s="419"/>
    </row>
    <row r="47" spans="1:33" s="67" customFormat="1" x14ac:dyDescent="0.15">
      <c r="A47" s="1" t="s">
        <v>287</v>
      </c>
      <c r="B47" s="3"/>
      <c r="C47" s="239"/>
      <c r="D47" s="211"/>
      <c r="E47" s="243" t="s">
        <v>288</v>
      </c>
      <c r="F47" s="241"/>
      <c r="G47" s="211"/>
      <c r="H47" s="241"/>
      <c r="I47" s="241"/>
      <c r="J47" s="211"/>
      <c r="K47" s="211"/>
      <c r="L47" s="236"/>
      <c r="M47" s="237">
        <v>724</v>
      </c>
      <c r="N47" s="238"/>
      <c r="Q47" s="67">
        <v>723613824</v>
      </c>
      <c r="AG47" s="419"/>
    </row>
    <row r="48" spans="1:33" s="67" customFormat="1" x14ac:dyDescent="0.15">
      <c r="A48" s="1" t="s">
        <v>289</v>
      </c>
      <c r="B48" s="3"/>
      <c r="C48" s="239"/>
      <c r="D48" s="211"/>
      <c r="E48" s="243" t="s">
        <v>290</v>
      </c>
      <c r="F48" s="241"/>
      <c r="G48" s="211"/>
      <c r="H48" s="241"/>
      <c r="I48" s="241"/>
      <c r="J48" s="211"/>
      <c r="K48" s="211"/>
      <c r="L48" s="236"/>
      <c r="M48" s="237">
        <v>233</v>
      </c>
      <c r="N48" s="238"/>
      <c r="Q48" s="67">
        <v>233096728</v>
      </c>
      <c r="AG48" s="419"/>
    </row>
    <row r="49" spans="1:33" s="67" customFormat="1" x14ac:dyDescent="0.15">
      <c r="A49" s="1" t="s">
        <v>291</v>
      </c>
      <c r="B49" s="3"/>
      <c r="C49" s="239"/>
      <c r="D49" s="211"/>
      <c r="E49" s="243" t="s">
        <v>261</v>
      </c>
      <c r="F49" s="241"/>
      <c r="G49" s="241"/>
      <c r="H49" s="241"/>
      <c r="I49" s="241"/>
      <c r="J49" s="211"/>
      <c r="K49" s="211"/>
      <c r="L49" s="236"/>
      <c r="M49" s="237">
        <v>374</v>
      </c>
      <c r="N49" s="238"/>
      <c r="Q49" s="67">
        <v>374424731</v>
      </c>
      <c r="AG49" s="419"/>
    </row>
    <row r="50" spans="1:33" s="67" customFormat="1" x14ac:dyDescent="0.15">
      <c r="A50" s="1" t="s">
        <v>269</v>
      </c>
      <c r="B50" s="3"/>
      <c r="C50" s="244" t="s">
        <v>270</v>
      </c>
      <c r="D50" s="245"/>
      <c r="E50" s="246"/>
      <c r="F50" s="247"/>
      <c r="G50" s="247"/>
      <c r="H50" s="247"/>
      <c r="I50" s="247"/>
      <c r="J50" s="245"/>
      <c r="K50" s="245"/>
      <c r="L50" s="248"/>
      <c r="M50" s="249">
        <v>-5296</v>
      </c>
      <c r="N50" s="250" t="s">
        <v>392</v>
      </c>
      <c r="Q50" s="67">
        <f>IF(AND(Q38="-",Q44="-"),"-",SUM(Q44)-SUM(Q38))</f>
        <v>-5295587628</v>
      </c>
      <c r="AG50" s="419"/>
    </row>
    <row r="51" spans="1:33" s="67" customFormat="1" x14ac:dyDescent="0.15">
      <c r="A51" s="1"/>
      <c r="B51" s="3"/>
      <c r="C51" s="239" t="s">
        <v>330</v>
      </c>
      <c r="D51" s="211"/>
      <c r="E51" s="243"/>
      <c r="F51" s="241"/>
      <c r="G51" s="241"/>
      <c r="H51" s="241"/>
      <c r="I51" s="241"/>
      <c r="J51" s="211"/>
      <c r="K51" s="211"/>
      <c r="L51" s="236"/>
      <c r="M51" s="251"/>
      <c r="N51" s="252"/>
      <c r="AG51" s="419"/>
    </row>
    <row r="52" spans="1:33" s="67" customFormat="1" x14ac:dyDescent="0.15">
      <c r="A52" s="1" t="s">
        <v>294</v>
      </c>
      <c r="B52" s="3"/>
      <c r="C52" s="239"/>
      <c r="D52" s="211" t="s">
        <v>295</v>
      </c>
      <c r="E52" s="243"/>
      <c r="F52" s="241"/>
      <c r="G52" s="241"/>
      <c r="H52" s="241"/>
      <c r="I52" s="241"/>
      <c r="J52" s="211"/>
      <c r="K52" s="211"/>
      <c r="L52" s="236"/>
      <c r="M52" s="237">
        <v>14795</v>
      </c>
      <c r="N52" s="238"/>
      <c r="Q52" s="67">
        <f>IF(COUNTIF(Q53:Q54,"-")=COUNTA(Q53:Q54),"-",SUM(Q53:Q54))</f>
        <v>14794998014</v>
      </c>
      <c r="AG52" s="419"/>
    </row>
    <row r="53" spans="1:33" s="67" customFormat="1" x14ac:dyDescent="0.15">
      <c r="A53" s="1" t="s">
        <v>296</v>
      </c>
      <c r="B53" s="3"/>
      <c r="C53" s="239"/>
      <c r="D53" s="211"/>
      <c r="E53" s="243" t="s">
        <v>331</v>
      </c>
      <c r="F53" s="241"/>
      <c r="G53" s="241"/>
      <c r="H53" s="241"/>
      <c r="I53" s="241"/>
      <c r="J53" s="211"/>
      <c r="K53" s="211"/>
      <c r="L53" s="236"/>
      <c r="M53" s="237">
        <v>14795</v>
      </c>
      <c r="N53" s="238"/>
      <c r="Q53" s="67">
        <v>14794998014</v>
      </c>
      <c r="AG53" s="419"/>
    </row>
    <row r="54" spans="1:33" s="67" customFormat="1" x14ac:dyDescent="0.15">
      <c r="A54" s="1" t="s">
        <v>297</v>
      </c>
      <c r="B54" s="3"/>
      <c r="C54" s="239"/>
      <c r="D54" s="211"/>
      <c r="E54" s="243" t="s">
        <v>242</v>
      </c>
      <c r="F54" s="241"/>
      <c r="G54" s="241"/>
      <c r="H54" s="241"/>
      <c r="I54" s="241"/>
      <c r="J54" s="211"/>
      <c r="K54" s="211"/>
      <c r="L54" s="236"/>
      <c r="M54" s="237">
        <v>0</v>
      </c>
      <c r="N54" s="238"/>
      <c r="Q54" s="67">
        <v>0</v>
      </c>
      <c r="AG54" s="419"/>
    </row>
    <row r="55" spans="1:33" s="67" customFormat="1" x14ac:dyDescent="0.15">
      <c r="A55" s="1" t="s">
        <v>298</v>
      </c>
      <c r="B55" s="3"/>
      <c r="C55" s="239"/>
      <c r="D55" s="211" t="s">
        <v>299</v>
      </c>
      <c r="E55" s="243"/>
      <c r="F55" s="241"/>
      <c r="G55" s="241"/>
      <c r="H55" s="241"/>
      <c r="I55" s="241"/>
      <c r="J55" s="211"/>
      <c r="K55" s="211"/>
      <c r="L55" s="236"/>
      <c r="M55" s="237">
        <v>9000</v>
      </c>
      <c r="N55" s="238" t="s">
        <v>392</v>
      </c>
      <c r="Q55" s="67">
        <f>IF(COUNTIF(Q56:Q57,"-")=COUNTA(Q56:Q57),"-",SUM(Q56:Q57))</f>
        <v>8999622539</v>
      </c>
      <c r="AG55" s="419"/>
    </row>
    <row r="56" spans="1:33" s="67" customFormat="1" x14ac:dyDescent="0.15">
      <c r="A56" s="1" t="s">
        <v>300</v>
      </c>
      <c r="B56" s="3"/>
      <c r="C56" s="239"/>
      <c r="D56" s="211"/>
      <c r="E56" s="243" t="s">
        <v>332</v>
      </c>
      <c r="F56" s="241"/>
      <c r="G56" s="241"/>
      <c r="H56" s="241"/>
      <c r="I56" s="235"/>
      <c r="J56" s="211"/>
      <c r="K56" s="211"/>
      <c r="L56" s="236"/>
      <c r="M56" s="237">
        <v>8998</v>
      </c>
      <c r="N56" s="238"/>
      <c r="Q56" s="67">
        <v>8998200000</v>
      </c>
      <c r="AG56" s="419"/>
    </row>
    <row r="57" spans="1:33" s="67" customFormat="1" x14ac:dyDescent="0.15">
      <c r="A57" s="1" t="s">
        <v>301</v>
      </c>
      <c r="B57" s="3"/>
      <c r="C57" s="239"/>
      <c r="D57" s="211"/>
      <c r="E57" s="243" t="s">
        <v>261</v>
      </c>
      <c r="F57" s="241"/>
      <c r="G57" s="241"/>
      <c r="H57" s="241"/>
      <c r="I57" s="253"/>
      <c r="J57" s="211"/>
      <c r="K57" s="211"/>
      <c r="L57" s="236"/>
      <c r="M57" s="237">
        <v>1</v>
      </c>
      <c r="N57" s="238"/>
      <c r="Q57" s="67">
        <v>1422539</v>
      </c>
      <c r="AG57" s="419"/>
    </row>
    <row r="58" spans="1:33" s="67" customFormat="1" x14ac:dyDescent="0.15">
      <c r="A58" s="1" t="s">
        <v>292</v>
      </c>
      <c r="B58" s="3"/>
      <c r="C58" s="244" t="s">
        <v>293</v>
      </c>
      <c r="D58" s="245"/>
      <c r="E58" s="246"/>
      <c r="F58" s="247"/>
      <c r="G58" s="247"/>
      <c r="H58" s="247"/>
      <c r="I58" s="254"/>
      <c r="J58" s="245"/>
      <c r="K58" s="245"/>
      <c r="L58" s="248"/>
      <c r="M58" s="249">
        <v>-5795</v>
      </c>
      <c r="N58" s="250"/>
      <c r="Q58" s="67">
        <f>IF(AND(Q52="-",Q55="-"),"-",SUM(Q55)-SUM(Q52))</f>
        <v>-5795375475</v>
      </c>
      <c r="AG58" s="419"/>
    </row>
    <row r="59" spans="1:33" s="67" customFormat="1" x14ac:dyDescent="0.15">
      <c r="A59" s="1" t="s">
        <v>302</v>
      </c>
      <c r="B59" s="3"/>
      <c r="C59" s="255" t="s">
        <v>303</v>
      </c>
      <c r="D59" s="256"/>
      <c r="E59" s="256"/>
      <c r="F59" s="256"/>
      <c r="G59" s="256"/>
      <c r="H59" s="256"/>
      <c r="I59" s="256"/>
      <c r="J59" s="256"/>
      <c r="K59" s="256"/>
      <c r="L59" s="257"/>
      <c r="M59" s="249">
        <v>-362</v>
      </c>
      <c r="N59" s="250"/>
      <c r="Q59" s="67">
        <f>IF(AND(Q36="-",Q50="-",Q58="-"),"-",SUM(Q36,Q50,Q58))</f>
        <v>-361640496</v>
      </c>
      <c r="AG59" s="419"/>
    </row>
    <row r="60" spans="1:33" s="67" customFormat="1" ht="14.25" thickBot="1" x14ac:dyDescent="0.2">
      <c r="A60" s="1" t="s">
        <v>304</v>
      </c>
      <c r="B60" s="3"/>
      <c r="C60" s="258" t="s">
        <v>305</v>
      </c>
      <c r="D60" s="259"/>
      <c r="E60" s="259"/>
      <c r="F60" s="259"/>
      <c r="G60" s="259"/>
      <c r="H60" s="259"/>
      <c r="I60" s="259"/>
      <c r="J60" s="259"/>
      <c r="K60" s="259"/>
      <c r="L60" s="260"/>
      <c r="M60" s="249">
        <v>10771</v>
      </c>
      <c r="N60" s="250"/>
      <c r="Q60" s="67">
        <v>10771335706</v>
      </c>
      <c r="AG60" s="419"/>
    </row>
    <row r="61" spans="1:33" s="67" customFormat="1" ht="14.25" hidden="1" thickBot="1" x14ac:dyDescent="0.2">
      <c r="A61" s="1">
        <v>4435000</v>
      </c>
      <c r="B61" s="3"/>
      <c r="C61" s="261" t="s">
        <v>223</v>
      </c>
      <c r="D61" s="262"/>
      <c r="E61" s="262"/>
      <c r="F61" s="262"/>
      <c r="G61" s="262"/>
      <c r="H61" s="262"/>
      <c r="I61" s="262"/>
      <c r="J61" s="262"/>
      <c r="K61" s="262"/>
      <c r="L61" s="263"/>
      <c r="M61" s="264" t="s">
        <v>391</v>
      </c>
      <c r="N61" s="250"/>
      <c r="Q61" s="67" t="s">
        <v>391</v>
      </c>
      <c r="AG61" s="419"/>
    </row>
    <row r="62" spans="1:33" s="67" customFormat="1" ht="14.25" thickBot="1" x14ac:dyDescent="0.2">
      <c r="A62" s="1" t="s">
        <v>306</v>
      </c>
      <c r="B62" s="3"/>
      <c r="C62" s="265" t="s">
        <v>307</v>
      </c>
      <c r="D62" s="266"/>
      <c r="E62" s="266"/>
      <c r="F62" s="266"/>
      <c r="G62" s="266"/>
      <c r="H62" s="266"/>
      <c r="I62" s="266"/>
      <c r="J62" s="266"/>
      <c r="K62" s="266"/>
      <c r="L62" s="267"/>
      <c r="M62" s="268">
        <v>10410</v>
      </c>
      <c r="N62" s="269" t="s">
        <v>392</v>
      </c>
      <c r="Q62" s="67">
        <f>IF(COUNTIF(Q59:Q61,"-")=COUNTA(Q59:Q61),"-",SUM(Q59:Q61))</f>
        <v>10409695210</v>
      </c>
      <c r="AG62" s="419"/>
    </row>
    <row r="63" spans="1:33" s="67" customFormat="1" ht="14.25" thickBot="1" x14ac:dyDescent="0.2">
      <c r="A63" s="1"/>
      <c r="B63" s="3"/>
      <c r="C63" s="270"/>
      <c r="D63" s="270"/>
      <c r="E63" s="270"/>
      <c r="F63" s="270"/>
      <c r="G63" s="270"/>
      <c r="H63" s="270"/>
      <c r="I63" s="270"/>
      <c r="J63" s="270"/>
      <c r="K63" s="270"/>
      <c r="L63" s="270"/>
      <c r="M63" s="271"/>
      <c r="N63" s="272"/>
      <c r="AG63" s="419"/>
    </row>
    <row r="64" spans="1:33" s="67" customFormat="1" x14ac:dyDescent="0.15">
      <c r="A64" s="1" t="s">
        <v>308</v>
      </c>
      <c r="B64" s="3"/>
      <c r="C64" s="273" t="s">
        <v>309</v>
      </c>
      <c r="D64" s="274"/>
      <c r="E64" s="274"/>
      <c r="F64" s="274"/>
      <c r="G64" s="274"/>
      <c r="H64" s="274"/>
      <c r="I64" s="274"/>
      <c r="J64" s="274"/>
      <c r="K64" s="274"/>
      <c r="L64" s="274"/>
      <c r="M64" s="275">
        <v>655</v>
      </c>
      <c r="N64" s="276"/>
      <c r="Q64" s="67">
        <v>654808422</v>
      </c>
      <c r="AG64" s="419"/>
    </row>
    <row r="65" spans="1:33" s="67" customFormat="1" x14ac:dyDescent="0.15">
      <c r="A65" s="1" t="s">
        <v>310</v>
      </c>
      <c r="B65" s="3"/>
      <c r="C65" s="277" t="s">
        <v>311</v>
      </c>
      <c r="D65" s="278"/>
      <c r="E65" s="278"/>
      <c r="F65" s="278"/>
      <c r="G65" s="278"/>
      <c r="H65" s="278"/>
      <c r="I65" s="278"/>
      <c r="J65" s="278"/>
      <c r="K65" s="278"/>
      <c r="L65" s="278"/>
      <c r="M65" s="249">
        <v>-42</v>
      </c>
      <c r="N65" s="250"/>
      <c r="Q65" s="67">
        <v>-42221780</v>
      </c>
      <c r="AG65" s="419"/>
    </row>
    <row r="66" spans="1:33" s="67" customFormat="1" ht="14.25" thickBot="1" x14ac:dyDescent="0.2">
      <c r="A66" s="1" t="s">
        <v>312</v>
      </c>
      <c r="B66" s="3"/>
      <c r="C66" s="279" t="s">
        <v>313</v>
      </c>
      <c r="D66" s="280"/>
      <c r="E66" s="280"/>
      <c r="F66" s="280"/>
      <c r="G66" s="280"/>
      <c r="H66" s="280"/>
      <c r="I66" s="280"/>
      <c r="J66" s="280"/>
      <c r="K66" s="280"/>
      <c r="L66" s="280"/>
      <c r="M66" s="281">
        <v>613</v>
      </c>
      <c r="N66" s="282"/>
      <c r="Q66" s="67">
        <f>IF(COUNTIF(Q64:Q65,"-")=COUNTA(Q64:Q65),"-",SUM(Q64:Q65))</f>
        <v>612586642</v>
      </c>
      <c r="AG66" s="419"/>
    </row>
    <row r="67" spans="1:33" s="67" customFormat="1" ht="14.25" thickBot="1" x14ac:dyDescent="0.2">
      <c r="A67" s="1" t="s">
        <v>314</v>
      </c>
      <c r="B67" s="3"/>
      <c r="C67" s="283" t="s">
        <v>315</v>
      </c>
      <c r="D67" s="284"/>
      <c r="E67" s="285"/>
      <c r="F67" s="286"/>
      <c r="G67" s="286"/>
      <c r="H67" s="286"/>
      <c r="I67" s="286"/>
      <c r="J67" s="284"/>
      <c r="K67" s="284"/>
      <c r="L67" s="284"/>
      <c r="M67" s="268">
        <v>11022</v>
      </c>
      <c r="N67" s="269" t="s">
        <v>392</v>
      </c>
      <c r="Q67" s="67">
        <f>IF(AND(Q62="-",Q66="-"),"-",SUM(Q62,Q66))</f>
        <v>11022281852</v>
      </c>
      <c r="AG67" s="419"/>
    </row>
    <row r="68" spans="1:33" s="67" customFormat="1" ht="6.75" customHeight="1" x14ac:dyDescent="0.15">
      <c r="A68" s="1"/>
      <c r="B68" s="3"/>
      <c r="C68" s="209"/>
      <c r="D68" s="209"/>
      <c r="E68" s="287"/>
      <c r="F68" s="288"/>
      <c r="G68" s="288"/>
      <c r="H68" s="288"/>
      <c r="I68" s="289"/>
      <c r="J68" s="290"/>
      <c r="K68" s="290"/>
      <c r="L68" s="290"/>
      <c r="M68" s="3"/>
      <c r="N68" s="3"/>
    </row>
    <row r="69" spans="1:33" s="67" customFormat="1" x14ac:dyDescent="0.15">
      <c r="A69" s="1"/>
      <c r="B69" s="3"/>
      <c r="C69" s="209"/>
      <c r="D69" s="291" t="s">
        <v>323</v>
      </c>
      <c r="E69" s="287"/>
      <c r="F69" s="288"/>
      <c r="G69" s="288"/>
      <c r="H69" s="288"/>
      <c r="I69" s="292"/>
      <c r="J69" s="290"/>
      <c r="K69" s="290"/>
      <c r="L69" s="290"/>
      <c r="M69" s="3"/>
      <c r="N69" s="3"/>
    </row>
  </sheetData>
  <mergeCells count="9">
    <mergeCell ref="C60:L60"/>
    <mergeCell ref="C61:L61"/>
    <mergeCell ref="C62:L62"/>
    <mergeCell ref="C9:N9"/>
    <mergeCell ref="C10:N10"/>
    <mergeCell ref="C11:N11"/>
    <mergeCell ref="C13:L14"/>
    <mergeCell ref="M13:N14"/>
    <mergeCell ref="C59:L59"/>
  </mergeCells>
  <phoneticPr fontId="11"/>
  <printOptions horizontalCentered="1"/>
  <pageMargins left="0.70866141732283472" right="0.70866141732283472" top="0.39370078740157483" bottom="0.39370078740157483"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5"/>
  <sheetViews>
    <sheetView showGridLines="0" topLeftCell="B1" zoomScale="85" zoomScaleNormal="85" zoomScaleSheetLayoutView="85" workbookViewId="0">
      <selection activeCell="C7" sqref="C1:C7"/>
    </sheetView>
  </sheetViews>
  <sheetFormatPr defaultRowHeight="13.5" x14ac:dyDescent="0.15"/>
  <cols>
    <col min="1" max="1" width="0" style="297" hidden="1" customWidth="1"/>
    <col min="2" max="2" width="0.75" style="298" customWidth="1"/>
    <col min="3" max="3" width="1.375" style="298" customWidth="1"/>
    <col min="4" max="4" width="1.5" style="298" customWidth="1"/>
    <col min="5" max="6" width="1.625" style="298" customWidth="1"/>
    <col min="7" max="7" width="1.5" style="298" customWidth="1"/>
    <col min="8" max="8" width="1.625" style="298" customWidth="1"/>
    <col min="9" max="15" width="2.125" style="298" customWidth="1"/>
    <col min="16" max="16" width="6.625" style="298" customWidth="1"/>
    <col min="17" max="17" width="24.125" style="298" bestFit="1" customWidth="1"/>
    <col min="18" max="18" width="3.375" style="298" customWidth="1"/>
    <col min="19" max="19" width="24.125" style="298" bestFit="1" customWidth="1"/>
    <col min="20" max="20" width="3.75" style="298" bestFit="1" customWidth="1"/>
    <col min="21" max="21" width="24.125" style="298" bestFit="1" customWidth="1"/>
    <col min="22" max="22" width="3.375" style="298" customWidth="1"/>
    <col min="23" max="23" width="0.75" style="298" customWidth="1"/>
    <col min="24" max="16384" width="9" style="298"/>
  </cols>
  <sheetData>
    <row r="1" spans="1:23" x14ac:dyDescent="0.15">
      <c r="C1" s="432" t="s">
        <v>333</v>
      </c>
    </row>
    <row r="2" spans="1:23" x14ac:dyDescent="0.15">
      <c r="C2" s="432" t="s">
        <v>334</v>
      </c>
    </row>
    <row r="3" spans="1:23" x14ac:dyDescent="0.15">
      <c r="C3" s="432" t="s">
        <v>335</v>
      </c>
    </row>
    <row r="4" spans="1:23" x14ac:dyDescent="0.15">
      <c r="C4" s="432" t="s">
        <v>336</v>
      </c>
    </row>
    <row r="5" spans="1:23" x14ac:dyDescent="0.15">
      <c r="C5" s="432" t="s">
        <v>337</v>
      </c>
    </row>
    <row r="6" spans="1:23" x14ac:dyDescent="0.15">
      <c r="C6" s="432" t="s">
        <v>338</v>
      </c>
    </row>
    <row r="7" spans="1:23" x14ac:dyDescent="0.15">
      <c r="C7" s="432" t="s">
        <v>339</v>
      </c>
    </row>
    <row r="8" spans="1:23" s="295" customFormat="1" x14ac:dyDescent="0.15">
      <c r="A8" s="293"/>
      <c r="B8" s="294"/>
      <c r="D8" s="296"/>
      <c r="E8" s="296"/>
      <c r="F8" s="296"/>
      <c r="G8" s="296"/>
      <c r="H8" s="296"/>
      <c r="I8" s="296"/>
    </row>
    <row r="9" spans="1:23" ht="24" x14ac:dyDescent="0.15">
      <c r="C9" s="299" t="s">
        <v>399</v>
      </c>
      <c r="D9" s="299"/>
      <c r="E9" s="299"/>
      <c r="F9" s="299"/>
      <c r="G9" s="299"/>
      <c r="H9" s="299"/>
      <c r="I9" s="299"/>
      <c r="J9" s="299"/>
      <c r="K9" s="299"/>
      <c r="L9" s="299"/>
      <c r="M9" s="299"/>
      <c r="N9" s="299"/>
      <c r="O9" s="299"/>
      <c r="P9" s="299"/>
      <c r="Q9" s="299"/>
      <c r="R9" s="299"/>
      <c r="S9" s="299"/>
      <c r="T9" s="299"/>
      <c r="U9" s="299"/>
      <c r="V9" s="299"/>
      <c r="W9" s="300"/>
    </row>
    <row r="10" spans="1:23" ht="14.25" x14ac:dyDescent="0.15">
      <c r="C10" s="301" t="s">
        <v>389</v>
      </c>
      <c r="D10" s="301"/>
      <c r="E10" s="301"/>
      <c r="F10" s="301"/>
      <c r="G10" s="301"/>
      <c r="H10" s="301"/>
      <c r="I10" s="301"/>
      <c r="J10" s="301"/>
      <c r="K10" s="301"/>
      <c r="L10" s="301"/>
      <c r="M10" s="301"/>
      <c r="N10" s="301"/>
      <c r="O10" s="301"/>
      <c r="P10" s="301"/>
      <c r="Q10" s="301"/>
      <c r="R10" s="301"/>
      <c r="S10" s="301"/>
      <c r="T10" s="301"/>
      <c r="U10" s="301"/>
      <c r="V10" s="301"/>
      <c r="W10" s="300"/>
    </row>
    <row r="11" spans="1:23" ht="14.25" x14ac:dyDescent="0.15">
      <c r="C11" s="301" t="s">
        <v>390</v>
      </c>
      <c r="D11" s="301"/>
      <c r="E11" s="301"/>
      <c r="F11" s="301"/>
      <c r="G11" s="301"/>
      <c r="H11" s="301"/>
      <c r="I11" s="301"/>
      <c r="J11" s="301"/>
      <c r="K11" s="301"/>
      <c r="L11" s="301"/>
      <c r="M11" s="301"/>
      <c r="N11" s="301"/>
      <c r="O11" s="301"/>
      <c r="P11" s="301"/>
      <c r="Q11" s="301"/>
      <c r="R11" s="301"/>
      <c r="S11" s="301"/>
      <c r="T11" s="301"/>
      <c r="U11" s="301"/>
      <c r="V11" s="301"/>
      <c r="W11" s="300"/>
    </row>
    <row r="12" spans="1:23" ht="15.75" customHeight="1" thickBot="1" x14ac:dyDescent="0.2">
      <c r="F12" s="302"/>
      <c r="G12" s="302"/>
      <c r="H12" s="302"/>
      <c r="I12" s="302"/>
      <c r="J12" s="302"/>
      <c r="K12" s="302"/>
      <c r="L12" s="302"/>
      <c r="M12" s="302"/>
      <c r="N12" s="302"/>
      <c r="O12" s="302"/>
      <c r="P12" s="303"/>
      <c r="Q12" s="302"/>
      <c r="R12" s="303"/>
      <c r="S12" s="302"/>
      <c r="T12" s="302"/>
      <c r="U12" s="302"/>
      <c r="V12" s="423" t="s">
        <v>386</v>
      </c>
      <c r="W12" s="300"/>
    </row>
    <row r="13" spans="1:23" ht="14.25" thickBot="1" x14ac:dyDescent="0.2">
      <c r="A13" s="297" t="s">
        <v>316</v>
      </c>
      <c r="C13" s="304" t="s">
        <v>0</v>
      </c>
      <c r="D13" s="305"/>
      <c r="E13" s="305"/>
      <c r="F13" s="305"/>
      <c r="G13" s="305"/>
      <c r="H13" s="305"/>
      <c r="I13" s="305"/>
      <c r="J13" s="305"/>
      <c r="K13" s="305"/>
      <c r="L13" s="305"/>
      <c r="M13" s="305"/>
      <c r="N13" s="305"/>
      <c r="O13" s="305"/>
      <c r="P13" s="306"/>
      <c r="Q13" s="307" t="s">
        <v>318</v>
      </c>
      <c r="R13" s="308"/>
      <c r="S13" s="309"/>
      <c r="T13" s="309"/>
      <c r="U13" s="309"/>
      <c r="V13" s="309"/>
    </row>
    <row r="14" spans="1:23" x14ac:dyDescent="0.15">
      <c r="A14" s="297" t="s">
        <v>137</v>
      </c>
      <c r="C14" s="311"/>
      <c r="D14" s="312"/>
      <c r="E14" s="313" t="s">
        <v>138</v>
      </c>
      <c r="F14" s="313"/>
      <c r="G14" s="313"/>
      <c r="H14" s="313"/>
      <c r="I14" s="312"/>
      <c r="J14" s="313"/>
      <c r="K14" s="313"/>
      <c r="L14" s="313"/>
      <c r="M14" s="313"/>
      <c r="N14" s="312"/>
      <c r="O14" s="312"/>
      <c r="P14" s="312"/>
      <c r="Q14" s="314">
        <v>103810</v>
      </c>
      <c r="R14" s="315" t="s">
        <v>392</v>
      </c>
      <c r="S14" s="310"/>
      <c r="T14" s="310"/>
      <c r="U14" s="310"/>
      <c r="V14" s="310"/>
    </row>
    <row r="15" spans="1:23" x14ac:dyDescent="0.15">
      <c r="A15" s="297" t="s">
        <v>139</v>
      </c>
      <c r="C15" s="316"/>
      <c r="D15" s="317"/>
      <c r="E15" s="317"/>
      <c r="F15" s="26" t="s">
        <v>140</v>
      </c>
      <c r="G15" s="26"/>
      <c r="H15" s="26"/>
      <c r="I15" s="26"/>
      <c r="J15" s="26"/>
      <c r="K15" s="26"/>
      <c r="L15" s="26"/>
      <c r="M15" s="26"/>
      <c r="N15" s="317"/>
      <c r="O15" s="317"/>
      <c r="P15" s="317"/>
      <c r="Q15" s="318">
        <v>47036</v>
      </c>
      <c r="R15" s="319" t="s">
        <v>392</v>
      </c>
      <c r="S15" s="310"/>
      <c r="T15" s="310"/>
      <c r="U15" s="310"/>
      <c r="V15" s="310"/>
    </row>
    <row r="16" spans="1:23" x14ac:dyDescent="0.15">
      <c r="A16" s="297" t="s">
        <v>141</v>
      </c>
      <c r="C16" s="316"/>
      <c r="D16" s="317"/>
      <c r="E16" s="317"/>
      <c r="F16" s="26"/>
      <c r="G16" s="26" t="s">
        <v>142</v>
      </c>
      <c r="H16" s="26"/>
      <c r="I16" s="26"/>
      <c r="J16" s="26"/>
      <c r="K16" s="26"/>
      <c r="L16" s="26"/>
      <c r="M16" s="26"/>
      <c r="N16" s="317"/>
      <c r="O16" s="317"/>
      <c r="P16" s="317"/>
      <c r="Q16" s="318">
        <v>12139</v>
      </c>
      <c r="R16" s="319" t="s">
        <v>392</v>
      </c>
      <c r="S16" s="310"/>
      <c r="T16" s="310" t="s">
        <v>77</v>
      </c>
      <c r="U16" s="310"/>
      <c r="V16" s="310"/>
    </row>
    <row r="17" spans="1:22" x14ac:dyDescent="0.15">
      <c r="A17" s="297" t="s">
        <v>143</v>
      </c>
      <c r="C17" s="316"/>
      <c r="D17" s="317"/>
      <c r="E17" s="317"/>
      <c r="F17" s="26"/>
      <c r="G17" s="26"/>
      <c r="H17" s="26" t="s">
        <v>144</v>
      </c>
      <c r="I17" s="26"/>
      <c r="J17" s="26"/>
      <c r="K17" s="26"/>
      <c r="L17" s="26"/>
      <c r="M17" s="26"/>
      <c r="N17" s="317"/>
      <c r="O17" s="317"/>
      <c r="P17" s="317"/>
      <c r="Q17" s="318">
        <v>9493</v>
      </c>
      <c r="R17" s="319" t="s">
        <v>385</v>
      </c>
      <c r="S17" s="310"/>
      <c r="T17" s="310"/>
      <c r="U17" s="310"/>
      <c r="V17" s="310"/>
    </row>
    <row r="18" spans="1:22" x14ac:dyDescent="0.15">
      <c r="A18" s="297" t="s">
        <v>145</v>
      </c>
      <c r="C18" s="316"/>
      <c r="D18" s="317"/>
      <c r="E18" s="317"/>
      <c r="F18" s="26"/>
      <c r="G18" s="26"/>
      <c r="H18" s="26" t="s">
        <v>146</v>
      </c>
      <c r="I18" s="26"/>
      <c r="J18" s="26"/>
      <c r="K18" s="26"/>
      <c r="L18" s="26"/>
      <c r="M18" s="26"/>
      <c r="N18" s="317"/>
      <c r="O18" s="317"/>
      <c r="P18" s="317"/>
      <c r="Q18" s="318">
        <v>856</v>
      </c>
      <c r="R18" s="319" t="s">
        <v>385</v>
      </c>
      <c r="S18" s="310"/>
      <c r="T18" s="310"/>
      <c r="U18" s="310"/>
      <c r="V18" s="310"/>
    </row>
    <row r="19" spans="1:22" x14ac:dyDescent="0.15">
      <c r="A19" s="297" t="s">
        <v>147</v>
      </c>
      <c r="C19" s="316"/>
      <c r="D19" s="317"/>
      <c r="E19" s="317"/>
      <c r="F19" s="26"/>
      <c r="G19" s="26"/>
      <c r="H19" s="26" t="s">
        <v>148</v>
      </c>
      <c r="I19" s="26"/>
      <c r="J19" s="26"/>
      <c r="K19" s="26"/>
      <c r="L19" s="26"/>
      <c r="M19" s="26"/>
      <c r="N19" s="317"/>
      <c r="O19" s="317"/>
      <c r="P19" s="317"/>
      <c r="Q19" s="318">
        <v>735</v>
      </c>
      <c r="R19" s="319" t="s">
        <v>385</v>
      </c>
      <c r="S19" s="310"/>
      <c r="T19" s="310"/>
      <c r="U19" s="310"/>
      <c r="V19" s="310"/>
    </row>
    <row r="20" spans="1:22" x14ac:dyDescent="0.15">
      <c r="A20" s="297" t="s">
        <v>149</v>
      </c>
      <c r="C20" s="316"/>
      <c r="D20" s="317"/>
      <c r="E20" s="317"/>
      <c r="F20" s="26"/>
      <c r="G20" s="26"/>
      <c r="H20" s="26" t="s">
        <v>35</v>
      </c>
      <c r="I20" s="26"/>
      <c r="J20" s="26"/>
      <c r="K20" s="26"/>
      <c r="L20" s="26"/>
      <c r="M20" s="26"/>
      <c r="N20" s="317"/>
      <c r="O20" s="317"/>
      <c r="P20" s="317"/>
      <c r="Q20" s="318">
        <v>1054</v>
      </c>
      <c r="R20" s="319" t="s">
        <v>385</v>
      </c>
      <c r="S20" s="310"/>
      <c r="T20" s="310"/>
      <c r="U20" s="310"/>
      <c r="V20" s="310"/>
    </row>
    <row r="21" spans="1:22" x14ac:dyDescent="0.15">
      <c r="A21" s="297" t="s">
        <v>150</v>
      </c>
      <c r="C21" s="316"/>
      <c r="D21" s="317"/>
      <c r="E21" s="317"/>
      <c r="F21" s="26"/>
      <c r="G21" s="26" t="s">
        <v>151</v>
      </c>
      <c r="H21" s="26"/>
      <c r="I21" s="26"/>
      <c r="J21" s="26"/>
      <c r="K21" s="26"/>
      <c r="L21" s="26"/>
      <c r="M21" s="26"/>
      <c r="N21" s="317"/>
      <c r="O21" s="317"/>
      <c r="P21" s="317"/>
      <c r="Q21" s="318">
        <v>32569</v>
      </c>
      <c r="R21" s="319" t="s">
        <v>392</v>
      </c>
      <c r="S21" s="310"/>
      <c r="T21" s="310"/>
      <c r="U21" s="310"/>
      <c r="V21" s="310"/>
    </row>
    <row r="22" spans="1:22" x14ac:dyDescent="0.15">
      <c r="A22" s="297" t="s">
        <v>152</v>
      </c>
      <c r="C22" s="316"/>
      <c r="D22" s="317"/>
      <c r="E22" s="317"/>
      <c r="F22" s="26"/>
      <c r="G22" s="26"/>
      <c r="H22" s="26" t="s">
        <v>153</v>
      </c>
      <c r="I22" s="26"/>
      <c r="J22" s="26"/>
      <c r="K22" s="26"/>
      <c r="L22" s="26"/>
      <c r="M22" s="26"/>
      <c r="N22" s="317"/>
      <c r="O22" s="317"/>
      <c r="P22" s="317"/>
      <c r="Q22" s="318">
        <v>14723</v>
      </c>
      <c r="R22" s="319" t="s">
        <v>385</v>
      </c>
      <c r="S22" s="310"/>
      <c r="T22" s="310"/>
      <c r="U22" s="310"/>
      <c r="V22" s="310"/>
    </row>
    <row r="23" spans="1:22" x14ac:dyDescent="0.15">
      <c r="A23" s="297" t="s">
        <v>154</v>
      </c>
      <c r="C23" s="316"/>
      <c r="D23" s="317"/>
      <c r="E23" s="317"/>
      <c r="F23" s="26"/>
      <c r="G23" s="26"/>
      <c r="H23" s="26" t="s">
        <v>155</v>
      </c>
      <c r="I23" s="26"/>
      <c r="J23" s="26"/>
      <c r="K23" s="26"/>
      <c r="L23" s="26"/>
      <c r="M23" s="26"/>
      <c r="N23" s="317"/>
      <c r="O23" s="317"/>
      <c r="P23" s="317"/>
      <c r="Q23" s="318">
        <v>1827</v>
      </c>
      <c r="R23" s="319" t="s">
        <v>385</v>
      </c>
      <c r="S23" s="310"/>
      <c r="T23" s="310"/>
      <c r="U23" s="310"/>
      <c r="V23" s="310"/>
    </row>
    <row r="24" spans="1:22" x14ac:dyDescent="0.15">
      <c r="A24" s="297" t="s">
        <v>156</v>
      </c>
      <c r="C24" s="316"/>
      <c r="D24" s="317"/>
      <c r="E24" s="317"/>
      <c r="F24" s="26"/>
      <c r="G24" s="26"/>
      <c r="H24" s="26" t="s">
        <v>157</v>
      </c>
      <c r="I24" s="26"/>
      <c r="J24" s="26"/>
      <c r="K24" s="26"/>
      <c r="L24" s="26"/>
      <c r="M24" s="26"/>
      <c r="N24" s="317"/>
      <c r="O24" s="317"/>
      <c r="P24" s="317"/>
      <c r="Q24" s="318">
        <v>15388</v>
      </c>
      <c r="R24" s="319" t="s">
        <v>385</v>
      </c>
      <c r="S24" s="310"/>
      <c r="T24" s="310"/>
      <c r="U24" s="310"/>
      <c r="V24" s="310"/>
    </row>
    <row r="25" spans="1:22" x14ac:dyDescent="0.15">
      <c r="A25" s="297" t="s">
        <v>158</v>
      </c>
      <c r="C25" s="316"/>
      <c r="D25" s="317"/>
      <c r="E25" s="317"/>
      <c r="F25" s="26"/>
      <c r="G25" s="26"/>
      <c r="H25" s="26" t="s">
        <v>35</v>
      </c>
      <c r="I25" s="26"/>
      <c r="J25" s="26"/>
      <c r="K25" s="26"/>
      <c r="L25" s="26"/>
      <c r="M25" s="26"/>
      <c r="N25" s="317"/>
      <c r="O25" s="317"/>
      <c r="P25" s="317"/>
      <c r="Q25" s="318">
        <v>630</v>
      </c>
      <c r="R25" s="319" t="s">
        <v>385</v>
      </c>
      <c r="S25" s="310"/>
      <c r="T25" s="310"/>
      <c r="U25" s="310"/>
      <c r="V25" s="310"/>
    </row>
    <row r="26" spans="1:22" x14ac:dyDescent="0.15">
      <c r="A26" s="297" t="s">
        <v>159</v>
      </c>
      <c r="C26" s="316"/>
      <c r="D26" s="317"/>
      <c r="E26" s="317"/>
      <c r="F26" s="26"/>
      <c r="G26" s="26" t="s">
        <v>160</v>
      </c>
      <c r="H26" s="26"/>
      <c r="I26" s="26"/>
      <c r="J26" s="26"/>
      <c r="K26" s="26"/>
      <c r="L26" s="26"/>
      <c r="M26" s="26"/>
      <c r="N26" s="317"/>
      <c r="O26" s="317"/>
      <c r="P26" s="317"/>
      <c r="Q26" s="318">
        <v>2328</v>
      </c>
      <c r="R26" s="319" t="s">
        <v>392</v>
      </c>
      <c r="S26" s="310"/>
      <c r="T26" s="310"/>
      <c r="U26" s="310"/>
      <c r="V26" s="310"/>
    </row>
    <row r="27" spans="1:22" x14ac:dyDescent="0.15">
      <c r="A27" s="297" t="s">
        <v>161</v>
      </c>
      <c r="C27" s="316"/>
      <c r="D27" s="317"/>
      <c r="E27" s="317"/>
      <c r="F27" s="26"/>
      <c r="G27" s="26"/>
      <c r="H27" s="317" t="s">
        <v>162</v>
      </c>
      <c r="I27" s="317"/>
      <c r="J27" s="26"/>
      <c r="K27" s="317"/>
      <c r="L27" s="26"/>
      <c r="M27" s="26"/>
      <c r="N27" s="317"/>
      <c r="O27" s="317"/>
      <c r="P27" s="317"/>
      <c r="Q27" s="318">
        <v>1164</v>
      </c>
      <c r="R27" s="319" t="s">
        <v>385</v>
      </c>
      <c r="S27" s="310"/>
      <c r="T27" s="310"/>
      <c r="U27" s="310"/>
      <c r="V27" s="310"/>
    </row>
    <row r="28" spans="1:22" x14ac:dyDescent="0.15">
      <c r="A28" s="297" t="s">
        <v>163</v>
      </c>
      <c r="C28" s="316"/>
      <c r="D28" s="317"/>
      <c r="E28" s="317"/>
      <c r="F28" s="26"/>
      <c r="G28" s="26"/>
      <c r="H28" s="26" t="s">
        <v>164</v>
      </c>
      <c r="I28" s="26"/>
      <c r="J28" s="26"/>
      <c r="K28" s="26"/>
      <c r="L28" s="26"/>
      <c r="M28" s="26"/>
      <c r="N28" s="317"/>
      <c r="O28" s="317"/>
      <c r="P28" s="317"/>
      <c r="Q28" s="318">
        <v>136</v>
      </c>
      <c r="R28" s="319" t="s">
        <v>385</v>
      </c>
      <c r="S28" s="310"/>
      <c r="T28" s="310"/>
      <c r="U28" s="310"/>
      <c r="V28" s="310"/>
    </row>
    <row r="29" spans="1:22" x14ac:dyDescent="0.15">
      <c r="A29" s="297" t="s">
        <v>165</v>
      </c>
      <c r="C29" s="316"/>
      <c r="D29" s="317"/>
      <c r="E29" s="317"/>
      <c r="F29" s="26"/>
      <c r="G29" s="26"/>
      <c r="H29" s="26" t="s">
        <v>35</v>
      </c>
      <c r="I29" s="26"/>
      <c r="J29" s="26"/>
      <c r="K29" s="26"/>
      <c r="L29" s="26"/>
      <c r="M29" s="26"/>
      <c r="N29" s="317"/>
      <c r="O29" s="317"/>
      <c r="P29" s="317"/>
      <c r="Q29" s="318">
        <v>1029</v>
      </c>
      <c r="R29" s="319" t="s">
        <v>385</v>
      </c>
      <c r="S29" s="310"/>
      <c r="T29" s="310"/>
      <c r="U29" s="310"/>
      <c r="V29" s="310"/>
    </row>
    <row r="30" spans="1:22" x14ac:dyDescent="0.15">
      <c r="A30" s="297" t="s">
        <v>166</v>
      </c>
      <c r="C30" s="316"/>
      <c r="D30" s="317"/>
      <c r="E30" s="317"/>
      <c r="F30" s="317" t="s">
        <v>167</v>
      </c>
      <c r="G30" s="317"/>
      <c r="H30" s="26"/>
      <c r="I30" s="317"/>
      <c r="J30" s="26"/>
      <c r="K30" s="26"/>
      <c r="L30" s="26"/>
      <c r="M30" s="26"/>
      <c r="N30" s="317"/>
      <c r="O30" s="317"/>
      <c r="P30" s="317"/>
      <c r="Q30" s="318">
        <v>56774</v>
      </c>
      <c r="R30" s="319" t="s">
        <v>385</v>
      </c>
      <c r="S30" s="310"/>
      <c r="T30" s="310"/>
      <c r="U30" s="310"/>
      <c r="V30" s="310"/>
    </row>
    <row r="31" spans="1:22" x14ac:dyDescent="0.15">
      <c r="A31" s="297" t="s">
        <v>168</v>
      </c>
      <c r="C31" s="316"/>
      <c r="D31" s="317"/>
      <c r="E31" s="317"/>
      <c r="F31" s="26"/>
      <c r="G31" s="26" t="s">
        <v>169</v>
      </c>
      <c r="H31" s="26"/>
      <c r="I31" s="317"/>
      <c r="J31" s="26"/>
      <c r="K31" s="26"/>
      <c r="L31" s="26"/>
      <c r="M31" s="26"/>
      <c r="N31" s="317"/>
      <c r="O31" s="317"/>
      <c r="P31" s="317"/>
      <c r="Q31" s="318">
        <v>45568</v>
      </c>
      <c r="R31" s="319" t="s">
        <v>385</v>
      </c>
      <c r="S31" s="310"/>
      <c r="T31" s="310"/>
      <c r="U31" s="310"/>
      <c r="V31" s="310"/>
    </row>
    <row r="32" spans="1:22" x14ac:dyDescent="0.15">
      <c r="A32" s="297" t="s">
        <v>170</v>
      </c>
      <c r="C32" s="316"/>
      <c r="D32" s="317"/>
      <c r="E32" s="317"/>
      <c r="F32" s="26"/>
      <c r="G32" s="26" t="s">
        <v>171</v>
      </c>
      <c r="H32" s="26"/>
      <c r="I32" s="317"/>
      <c r="J32" s="26"/>
      <c r="K32" s="26"/>
      <c r="L32" s="26"/>
      <c r="M32" s="26"/>
      <c r="N32" s="317"/>
      <c r="O32" s="317"/>
      <c r="P32" s="317"/>
      <c r="Q32" s="318">
        <v>11176</v>
      </c>
      <c r="R32" s="319" t="s">
        <v>385</v>
      </c>
      <c r="S32" s="310"/>
      <c r="T32" s="310"/>
      <c r="U32" s="310"/>
      <c r="V32" s="310"/>
    </row>
    <row r="33" spans="1:22" x14ac:dyDescent="0.15">
      <c r="A33" s="297" t="s">
        <v>172</v>
      </c>
      <c r="C33" s="316"/>
      <c r="D33" s="317"/>
      <c r="E33" s="317"/>
      <c r="F33" s="26"/>
      <c r="G33" s="26" t="s">
        <v>173</v>
      </c>
      <c r="H33" s="26"/>
      <c r="I33" s="317"/>
      <c r="J33" s="26"/>
      <c r="K33" s="26"/>
      <c r="L33" s="26"/>
      <c r="M33" s="26"/>
      <c r="N33" s="317"/>
      <c r="O33" s="317"/>
      <c r="P33" s="317"/>
      <c r="Q33" s="318">
        <v>0</v>
      </c>
      <c r="R33" s="319" t="s">
        <v>385</v>
      </c>
      <c r="S33" s="310"/>
      <c r="T33" s="310"/>
      <c r="U33" s="310"/>
      <c r="V33" s="310"/>
    </row>
    <row r="34" spans="1:22" x14ac:dyDescent="0.15">
      <c r="A34" s="297" t="s">
        <v>174</v>
      </c>
      <c r="C34" s="316"/>
      <c r="D34" s="317"/>
      <c r="E34" s="317"/>
      <c r="F34" s="26"/>
      <c r="G34" s="26" t="s">
        <v>35</v>
      </c>
      <c r="H34" s="26"/>
      <c r="I34" s="26"/>
      <c r="J34" s="26"/>
      <c r="K34" s="26"/>
      <c r="L34" s="26"/>
      <c r="M34" s="26"/>
      <c r="N34" s="317"/>
      <c r="O34" s="317"/>
      <c r="P34" s="317"/>
      <c r="Q34" s="318">
        <v>30</v>
      </c>
      <c r="R34" s="319" t="s">
        <v>385</v>
      </c>
      <c r="S34" s="310"/>
      <c r="T34" s="310"/>
      <c r="U34" s="310"/>
      <c r="V34" s="310"/>
    </row>
    <row r="35" spans="1:22" x14ac:dyDescent="0.15">
      <c r="A35" s="297" t="s">
        <v>175</v>
      </c>
      <c r="C35" s="316"/>
      <c r="D35" s="317"/>
      <c r="E35" s="26" t="s">
        <v>176</v>
      </c>
      <c r="F35" s="26"/>
      <c r="G35" s="26"/>
      <c r="H35" s="26"/>
      <c r="I35" s="26"/>
      <c r="J35" s="26"/>
      <c r="K35" s="26"/>
      <c r="L35" s="317"/>
      <c r="M35" s="317"/>
      <c r="N35" s="317"/>
      <c r="O35" s="320"/>
      <c r="P35" s="321"/>
      <c r="Q35" s="318">
        <v>8442</v>
      </c>
      <c r="R35" s="319" t="s">
        <v>392</v>
      </c>
      <c r="S35" s="310"/>
      <c r="T35" s="310"/>
      <c r="U35" s="310"/>
      <c r="V35" s="310"/>
    </row>
    <row r="36" spans="1:22" x14ac:dyDescent="0.15">
      <c r="A36" s="297" t="s">
        <v>177</v>
      </c>
      <c r="C36" s="316"/>
      <c r="D36" s="317"/>
      <c r="E36" s="317"/>
      <c r="F36" s="26" t="s">
        <v>178</v>
      </c>
      <c r="G36" s="26"/>
      <c r="H36" s="26"/>
      <c r="I36" s="26"/>
      <c r="J36" s="26"/>
      <c r="K36" s="26"/>
      <c r="L36" s="317"/>
      <c r="M36" s="317"/>
      <c r="N36" s="317"/>
      <c r="O36" s="320"/>
      <c r="P36" s="321"/>
      <c r="Q36" s="318">
        <v>6865</v>
      </c>
      <c r="R36" s="319" t="s">
        <v>385</v>
      </c>
      <c r="S36" s="310"/>
      <c r="T36" s="310"/>
      <c r="U36" s="310"/>
      <c r="V36" s="310"/>
    </row>
    <row r="37" spans="1:22" x14ac:dyDescent="0.15">
      <c r="A37" s="297" t="s">
        <v>179</v>
      </c>
      <c r="C37" s="316"/>
      <c r="D37" s="317"/>
      <c r="E37" s="317"/>
      <c r="F37" s="26" t="s">
        <v>35</v>
      </c>
      <c r="G37" s="26"/>
      <c r="H37" s="317"/>
      <c r="I37" s="26"/>
      <c r="J37" s="26"/>
      <c r="K37" s="26"/>
      <c r="L37" s="317"/>
      <c r="M37" s="317"/>
      <c r="N37" s="317"/>
      <c r="O37" s="320"/>
      <c r="P37" s="321"/>
      <c r="Q37" s="322">
        <v>1578</v>
      </c>
      <c r="R37" s="323" t="s">
        <v>385</v>
      </c>
      <c r="S37" s="316"/>
      <c r="T37" s="317"/>
      <c r="U37" s="317"/>
      <c r="V37" s="317"/>
    </row>
    <row r="38" spans="1:22" x14ac:dyDescent="0.15">
      <c r="A38" s="297" t="s">
        <v>135</v>
      </c>
      <c r="C38" s="324"/>
      <c r="D38" s="325" t="s">
        <v>136</v>
      </c>
      <c r="E38" s="325"/>
      <c r="F38" s="326"/>
      <c r="G38" s="326"/>
      <c r="H38" s="325"/>
      <c r="I38" s="326"/>
      <c r="J38" s="326"/>
      <c r="K38" s="326"/>
      <c r="L38" s="325"/>
      <c r="M38" s="325"/>
      <c r="N38" s="325"/>
      <c r="O38" s="327"/>
      <c r="P38" s="327"/>
      <c r="Q38" s="328">
        <v>-95368</v>
      </c>
      <c r="R38" s="329" t="s">
        <v>385</v>
      </c>
      <c r="S38" s="317"/>
      <c r="T38" s="317"/>
      <c r="U38" s="317"/>
      <c r="V38" s="317"/>
    </row>
    <row r="39" spans="1:22" x14ac:dyDescent="0.15">
      <c r="A39" s="297" t="s">
        <v>182</v>
      </c>
      <c r="C39" s="316"/>
      <c r="D39" s="317"/>
      <c r="E39" s="26" t="s">
        <v>183</v>
      </c>
      <c r="F39" s="26"/>
      <c r="G39" s="26"/>
      <c r="H39" s="317"/>
      <c r="I39" s="26"/>
      <c r="J39" s="26"/>
      <c r="K39" s="26"/>
      <c r="L39" s="317"/>
      <c r="M39" s="317"/>
      <c r="N39" s="317"/>
      <c r="O39" s="330"/>
      <c r="P39" s="330"/>
      <c r="Q39" s="318">
        <v>1969</v>
      </c>
      <c r="R39" s="331" t="s">
        <v>392</v>
      </c>
      <c r="S39" s="317"/>
      <c r="T39" s="317"/>
      <c r="U39" s="317"/>
      <c r="V39" s="317"/>
    </row>
    <row r="40" spans="1:22" x14ac:dyDescent="0.15">
      <c r="A40" s="297" t="s">
        <v>184</v>
      </c>
      <c r="C40" s="316"/>
      <c r="D40" s="317"/>
      <c r="E40" s="26"/>
      <c r="F40" s="26" t="s">
        <v>185</v>
      </c>
      <c r="G40" s="26"/>
      <c r="H40" s="317"/>
      <c r="I40" s="26"/>
      <c r="J40" s="26"/>
      <c r="K40" s="26"/>
      <c r="L40" s="317"/>
      <c r="M40" s="317"/>
      <c r="N40" s="317"/>
      <c r="O40" s="330"/>
      <c r="P40" s="330"/>
      <c r="Q40" s="318">
        <v>1940</v>
      </c>
      <c r="R40" s="319" t="s">
        <v>385</v>
      </c>
      <c r="S40" s="317"/>
      <c r="T40" s="317"/>
      <c r="U40" s="317"/>
      <c r="V40" s="317"/>
    </row>
    <row r="41" spans="1:22" x14ac:dyDescent="0.15">
      <c r="A41" s="297" t="s">
        <v>186</v>
      </c>
      <c r="C41" s="316"/>
      <c r="D41" s="317"/>
      <c r="E41" s="317"/>
      <c r="F41" s="317" t="s">
        <v>187</v>
      </c>
      <c r="G41" s="317"/>
      <c r="H41" s="26"/>
      <c r="I41" s="317"/>
      <c r="J41" s="26"/>
      <c r="K41" s="26"/>
      <c r="L41" s="26"/>
      <c r="M41" s="26"/>
      <c r="N41" s="317"/>
      <c r="O41" s="317"/>
      <c r="P41" s="317"/>
      <c r="Q41" s="318">
        <v>21</v>
      </c>
      <c r="R41" s="319" t="s">
        <v>385</v>
      </c>
      <c r="S41" s="310"/>
      <c r="T41" s="310"/>
      <c r="U41" s="310"/>
      <c r="V41" s="310"/>
    </row>
    <row r="42" spans="1:22" x14ac:dyDescent="0.15">
      <c r="A42" s="297" t="s">
        <v>188</v>
      </c>
      <c r="C42" s="316"/>
      <c r="D42" s="317"/>
      <c r="E42" s="317"/>
      <c r="F42" s="26" t="s">
        <v>189</v>
      </c>
      <c r="G42" s="26"/>
      <c r="H42" s="26"/>
      <c r="I42" s="26"/>
      <c r="J42" s="26"/>
      <c r="K42" s="26"/>
      <c r="L42" s="26"/>
      <c r="M42" s="26"/>
      <c r="N42" s="317"/>
      <c r="O42" s="317"/>
      <c r="P42" s="317"/>
      <c r="Q42" s="318" t="s">
        <v>11</v>
      </c>
      <c r="R42" s="319" t="s">
        <v>385</v>
      </c>
      <c r="S42" s="310"/>
      <c r="T42" s="310"/>
      <c r="U42" s="310"/>
      <c r="V42" s="310"/>
    </row>
    <row r="43" spans="1:22" x14ac:dyDescent="0.15">
      <c r="A43" s="297" t="s">
        <v>190</v>
      </c>
      <c r="C43" s="316"/>
      <c r="D43" s="317"/>
      <c r="E43" s="317"/>
      <c r="F43" s="26" t="s">
        <v>191</v>
      </c>
      <c r="G43" s="26"/>
      <c r="H43" s="26"/>
      <c r="I43" s="26"/>
      <c r="J43" s="26"/>
      <c r="K43" s="26"/>
      <c r="L43" s="26"/>
      <c r="M43" s="26"/>
      <c r="N43" s="317"/>
      <c r="O43" s="317"/>
      <c r="P43" s="317"/>
      <c r="Q43" s="318" t="s">
        <v>11</v>
      </c>
      <c r="R43" s="319" t="s">
        <v>385</v>
      </c>
      <c r="S43" s="310"/>
      <c r="T43" s="310"/>
      <c r="U43" s="310"/>
      <c r="V43" s="310"/>
    </row>
    <row r="44" spans="1:22" x14ac:dyDescent="0.15">
      <c r="A44" s="297" t="s">
        <v>192</v>
      </c>
      <c r="C44" s="316"/>
      <c r="D44" s="317"/>
      <c r="E44" s="317"/>
      <c r="F44" s="26" t="s">
        <v>35</v>
      </c>
      <c r="G44" s="26"/>
      <c r="H44" s="26"/>
      <c r="I44" s="26"/>
      <c r="J44" s="26"/>
      <c r="K44" s="26"/>
      <c r="L44" s="26"/>
      <c r="M44" s="26"/>
      <c r="N44" s="317"/>
      <c r="O44" s="317"/>
      <c r="P44" s="317"/>
      <c r="Q44" s="318">
        <v>9</v>
      </c>
      <c r="R44" s="319" t="s">
        <v>385</v>
      </c>
      <c r="S44" s="310"/>
      <c r="T44" s="310"/>
      <c r="U44" s="310"/>
      <c r="V44" s="310"/>
    </row>
    <row r="45" spans="1:22" ht="14.25" thickBot="1" x14ac:dyDescent="0.2">
      <c r="A45" s="297" t="s">
        <v>193</v>
      </c>
      <c r="C45" s="316"/>
      <c r="D45" s="317"/>
      <c r="E45" s="26" t="s">
        <v>194</v>
      </c>
      <c r="F45" s="26"/>
      <c r="G45" s="26"/>
      <c r="H45" s="26"/>
      <c r="I45" s="26"/>
      <c r="J45" s="26"/>
      <c r="K45" s="26"/>
      <c r="L45" s="26"/>
      <c r="M45" s="26"/>
      <c r="N45" s="317"/>
      <c r="O45" s="317"/>
      <c r="P45" s="317"/>
      <c r="Q45" s="318">
        <v>147</v>
      </c>
      <c r="R45" s="331" t="s">
        <v>392</v>
      </c>
      <c r="S45" s="310"/>
      <c r="T45" s="310"/>
      <c r="U45" s="310"/>
      <c r="V45" s="310"/>
    </row>
    <row r="46" spans="1:22" x14ac:dyDescent="0.15">
      <c r="A46" s="297" t="s">
        <v>195</v>
      </c>
      <c r="C46" s="316"/>
      <c r="D46" s="317"/>
      <c r="E46" s="317"/>
      <c r="F46" s="26" t="s">
        <v>196</v>
      </c>
      <c r="G46" s="26"/>
      <c r="H46" s="26"/>
      <c r="I46" s="26"/>
      <c r="J46" s="26"/>
      <c r="K46" s="26"/>
      <c r="L46" s="317"/>
      <c r="M46" s="317"/>
      <c r="N46" s="317"/>
      <c r="O46" s="320"/>
      <c r="P46" s="321"/>
      <c r="Q46" s="318">
        <v>143</v>
      </c>
      <c r="R46" s="319" t="s">
        <v>385</v>
      </c>
      <c r="S46" s="332" t="s">
        <v>318</v>
      </c>
      <c r="T46" s="333"/>
      <c r="U46" s="333"/>
      <c r="V46" s="334"/>
    </row>
    <row r="47" spans="1:22" ht="14.25" thickBot="1" x14ac:dyDescent="0.2">
      <c r="A47" s="297" t="s">
        <v>197</v>
      </c>
      <c r="C47" s="335"/>
      <c r="D47" s="336"/>
      <c r="E47" s="336"/>
      <c r="F47" s="337" t="s">
        <v>35</v>
      </c>
      <c r="G47" s="337"/>
      <c r="H47" s="337"/>
      <c r="I47" s="337"/>
      <c r="J47" s="337"/>
      <c r="K47" s="337"/>
      <c r="L47" s="336"/>
      <c r="M47" s="336"/>
      <c r="N47" s="336"/>
      <c r="O47" s="338"/>
      <c r="P47" s="339"/>
      <c r="Q47" s="318">
        <v>5</v>
      </c>
      <c r="R47" s="319" t="s">
        <v>385</v>
      </c>
      <c r="S47" s="340" t="s">
        <v>131</v>
      </c>
      <c r="T47" s="341"/>
      <c r="U47" s="342" t="s">
        <v>133</v>
      </c>
      <c r="V47" s="343"/>
    </row>
    <row r="48" spans="1:22" x14ac:dyDescent="0.15">
      <c r="A48" s="297" t="s">
        <v>200</v>
      </c>
      <c r="C48" s="324"/>
      <c r="D48" s="325" t="s">
        <v>181</v>
      </c>
      <c r="E48" s="325"/>
      <c r="F48" s="326"/>
      <c r="G48" s="326"/>
      <c r="H48" s="326"/>
      <c r="I48" s="326"/>
      <c r="J48" s="326"/>
      <c r="K48" s="326"/>
      <c r="L48" s="326"/>
      <c r="M48" s="326"/>
      <c r="N48" s="325"/>
      <c r="O48" s="325"/>
      <c r="P48" s="325"/>
      <c r="Q48" s="328">
        <v>-97190</v>
      </c>
      <c r="R48" s="344" t="s">
        <v>385</v>
      </c>
      <c r="S48" s="345"/>
      <c r="T48" s="346"/>
      <c r="U48" s="347">
        <v>-97190</v>
      </c>
      <c r="V48" s="421" t="s">
        <v>385</v>
      </c>
    </row>
    <row r="49" spans="1:22" x14ac:dyDescent="0.15">
      <c r="A49" s="297" t="s">
        <v>202</v>
      </c>
      <c r="C49" s="316"/>
      <c r="D49" s="317" t="s">
        <v>203</v>
      </c>
      <c r="E49" s="317"/>
      <c r="F49" s="317"/>
      <c r="G49" s="317"/>
      <c r="H49" s="317"/>
      <c r="I49" s="317"/>
      <c r="J49" s="317"/>
      <c r="K49" s="317"/>
      <c r="L49" s="317"/>
      <c r="M49" s="26"/>
      <c r="N49" s="317"/>
      <c r="O49" s="317"/>
      <c r="P49" s="348"/>
      <c r="Q49" s="349">
        <v>95688</v>
      </c>
      <c r="R49" s="350" t="s">
        <v>385</v>
      </c>
      <c r="S49" s="351"/>
      <c r="T49" s="352"/>
      <c r="U49" s="353">
        <v>95688</v>
      </c>
      <c r="V49" s="354" t="s">
        <v>385</v>
      </c>
    </row>
    <row r="50" spans="1:22" x14ac:dyDescent="0.15">
      <c r="A50" s="297" t="s">
        <v>204</v>
      </c>
      <c r="C50" s="316"/>
      <c r="D50" s="317"/>
      <c r="E50" s="317" t="s">
        <v>205</v>
      </c>
      <c r="F50" s="317"/>
      <c r="G50" s="150"/>
      <c r="H50" s="150"/>
      <c r="I50" s="150"/>
      <c r="J50" s="150"/>
      <c r="K50" s="150"/>
      <c r="L50" s="317"/>
      <c r="M50" s="26"/>
      <c r="N50" s="317"/>
      <c r="O50" s="317"/>
      <c r="P50" s="348"/>
      <c r="Q50" s="353">
        <v>59467</v>
      </c>
      <c r="R50" s="354" t="s">
        <v>385</v>
      </c>
      <c r="S50" s="355"/>
      <c r="T50" s="356"/>
      <c r="U50" s="353">
        <v>59467</v>
      </c>
      <c r="V50" s="354" t="s">
        <v>385</v>
      </c>
    </row>
    <row r="51" spans="1:22" x14ac:dyDescent="0.15">
      <c r="A51" s="297" t="s">
        <v>206</v>
      </c>
      <c r="C51" s="335"/>
      <c r="D51" s="317"/>
      <c r="E51" s="317" t="s">
        <v>207</v>
      </c>
      <c r="F51" s="171"/>
      <c r="G51" s="171"/>
      <c r="H51" s="171"/>
      <c r="I51" s="171"/>
      <c r="J51" s="171"/>
      <c r="K51" s="171"/>
      <c r="L51" s="317"/>
      <c r="M51" s="26"/>
      <c r="N51" s="317"/>
      <c r="O51" s="317"/>
      <c r="P51" s="348"/>
      <c r="Q51" s="357">
        <v>36221</v>
      </c>
      <c r="R51" s="358" t="s">
        <v>385</v>
      </c>
      <c r="S51" s="359"/>
      <c r="T51" s="360"/>
      <c r="U51" s="353">
        <v>36221</v>
      </c>
      <c r="V51" s="354" t="s">
        <v>385</v>
      </c>
    </row>
    <row r="52" spans="1:22" x14ac:dyDescent="0.15">
      <c r="A52" s="297" t="s">
        <v>208</v>
      </c>
      <c r="C52" s="324"/>
      <c r="D52" s="325" t="s">
        <v>209</v>
      </c>
      <c r="E52" s="325"/>
      <c r="F52" s="162"/>
      <c r="G52" s="162"/>
      <c r="H52" s="162"/>
      <c r="I52" s="361"/>
      <c r="J52" s="361"/>
      <c r="K52" s="361"/>
      <c r="L52" s="325"/>
      <c r="M52" s="325"/>
      <c r="N52" s="325"/>
      <c r="O52" s="325"/>
      <c r="P52" s="362"/>
      <c r="Q52" s="363">
        <v>-1502</v>
      </c>
      <c r="R52" s="344" t="s">
        <v>385</v>
      </c>
      <c r="S52" s="364"/>
      <c r="T52" s="365"/>
      <c r="U52" s="363">
        <v>-1502</v>
      </c>
      <c r="V52" s="344" t="s">
        <v>385</v>
      </c>
    </row>
    <row r="53" spans="1:22" x14ac:dyDescent="0.15">
      <c r="A53" s="297" t="s">
        <v>210</v>
      </c>
      <c r="C53" s="316"/>
      <c r="D53" s="317" t="s">
        <v>327</v>
      </c>
      <c r="E53" s="317"/>
      <c r="F53" s="171"/>
      <c r="G53" s="171"/>
      <c r="H53" s="171"/>
      <c r="I53" s="150"/>
      <c r="J53" s="150"/>
      <c r="K53" s="150"/>
      <c r="L53" s="317"/>
      <c r="M53" s="317"/>
      <c r="N53" s="317"/>
      <c r="O53" s="317"/>
      <c r="P53" s="348"/>
      <c r="Q53" s="366"/>
      <c r="R53" s="367"/>
      <c r="S53" s="368">
        <v>-6287</v>
      </c>
      <c r="T53" s="369" t="s">
        <v>392</v>
      </c>
      <c r="U53" s="353">
        <v>6287</v>
      </c>
      <c r="V53" s="354" t="s">
        <v>392</v>
      </c>
    </row>
    <row r="54" spans="1:22" x14ac:dyDescent="0.15">
      <c r="A54" s="297" t="s">
        <v>211</v>
      </c>
      <c r="C54" s="316"/>
      <c r="D54" s="317"/>
      <c r="E54" s="171" t="s">
        <v>212</v>
      </c>
      <c r="F54" s="171"/>
      <c r="G54" s="171"/>
      <c r="H54" s="150"/>
      <c r="I54" s="150"/>
      <c r="J54" s="150"/>
      <c r="K54" s="150"/>
      <c r="L54" s="317"/>
      <c r="M54" s="317"/>
      <c r="N54" s="317"/>
      <c r="O54" s="317"/>
      <c r="P54" s="348"/>
      <c r="Q54" s="366"/>
      <c r="R54" s="367"/>
      <c r="S54" s="370">
        <v>9312</v>
      </c>
      <c r="T54" s="371" t="s">
        <v>385</v>
      </c>
      <c r="U54" s="353">
        <v>-9312</v>
      </c>
      <c r="V54" s="354" t="s">
        <v>385</v>
      </c>
    </row>
    <row r="55" spans="1:22" x14ac:dyDescent="0.15">
      <c r="A55" s="297" t="s">
        <v>213</v>
      </c>
      <c r="C55" s="316"/>
      <c r="D55" s="317"/>
      <c r="E55" s="171" t="s">
        <v>214</v>
      </c>
      <c r="F55" s="171"/>
      <c r="G55" s="171"/>
      <c r="H55" s="171"/>
      <c r="I55" s="150"/>
      <c r="J55" s="150"/>
      <c r="K55" s="150"/>
      <c r="L55" s="317"/>
      <c r="M55" s="317"/>
      <c r="N55" s="317"/>
      <c r="O55" s="317"/>
      <c r="P55" s="348"/>
      <c r="Q55" s="366"/>
      <c r="R55" s="367"/>
      <c r="S55" s="370">
        <v>-15980</v>
      </c>
      <c r="T55" s="371" t="s">
        <v>385</v>
      </c>
      <c r="U55" s="353">
        <v>15980</v>
      </c>
      <c r="V55" s="354" t="s">
        <v>385</v>
      </c>
    </row>
    <row r="56" spans="1:22" x14ac:dyDescent="0.15">
      <c r="A56" s="297" t="s">
        <v>215</v>
      </c>
      <c r="C56" s="316"/>
      <c r="D56" s="317"/>
      <c r="E56" s="171" t="s">
        <v>216</v>
      </c>
      <c r="F56" s="171"/>
      <c r="G56" s="171"/>
      <c r="H56" s="171"/>
      <c r="I56" s="150"/>
      <c r="J56" s="150"/>
      <c r="K56" s="150"/>
      <c r="L56" s="317"/>
      <c r="M56" s="317"/>
      <c r="N56" s="317"/>
      <c r="O56" s="317"/>
      <c r="P56" s="348"/>
      <c r="Q56" s="366"/>
      <c r="R56" s="367"/>
      <c r="S56" s="370">
        <v>3319</v>
      </c>
      <c r="T56" s="371" t="s">
        <v>385</v>
      </c>
      <c r="U56" s="353">
        <v>-3319</v>
      </c>
      <c r="V56" s="354" t="s">
        <v>385</v>
      </c>
    </row>
    <row r="57" spans="1:22" x14ac:dyDescent="0.15">
      <c r="A57" s="297" t="s">
        <v>217</v>
      </c>
      <c r="C57" s="316"/>
      <c r="D57" s="317"/>
      <c r="E57" s="171" t="s">
        <v>218</v>
      </c>
      <c r="F57" s="171"/>
      <c r="G57" s="171"/>
      <c r="H57" s="171"/>
      <c r="I57" s="150"/>
      <c r="J57" s="27"/>
      <c r="K57" s="150"/>
      <c r="L57" s="317"/>
      <c r="M57" s="317"/>
      <c r="N57" s="317"/>
      <c r="O57" s="317"/>
      <c r="P57" s="348"/>
      <c r="Q57" s="366"/>
      <c r="R57" s="367"/>
      <c r="S57" s="370">
        <v>-2937</v>
      </c>
      <c r="T57" s="371" t="s">
        <v>385</v>
      </c>
      <c r="U57" s="353">
        <v>2937</v>
      </c>
      <c r="V57" s="354" t="s">
        <v>385</v>
      </c>
    </row>
    <row r="58" spans="1:22" x14ac:dyDescent="0.15">
      <c r="A58" s="297" t="s">
        <v>219</v>
      </c>
      <c r="C58" s="316"/>
      <c r="D58" s="317" t="s">
        <v>220</v>
      </c>
      <c r="E58" s="317"/>
      <c r="F58" s="171"/>
      <c r="G58" s="150"/>
      <c r="H58" s="150"/>
      <c r="I58" s="150"/>
      <c r="J58" s="150"/>
      <c r="K58" s="150"/>
      <c r="L58" s="317"/>
      <c r="M58" s="317"/>
      <c r="N58" s="317"/>
      <c r="O58" s="317"/>
      <c r="P58" s="348"/>
      <c r="Q58" s="353">
        <v>-1</v>
      </c>
      <c r="R58" s="354" t="s">
        <v>385</v>
      </c>
      <c r="S58" s="370">
        <v>-1</v>
      </c>
      <c r="T58" s="371" t="s">
        <v>385</v>
      </c>
      <c r="U58" s="372"/>
      <c r="V58" s="422"/>
    </row>
    <row r="59" spans="1:22" x14ac:dyDescent="0.15">
      <c r="A59" s="297" t="s">
        <v>221</v>
      </c>
      <c r="C59" s="316"/>
      <c r="D59" s="317" t="s">
        <v>222</v>
      </c>
      <c r="E59" s="317"/>
      <c r="F59" s="171"/>
      <c r="G59" s="171"/>
      <c r="H59" s="150"/>
      <c r="I59" s="150"/>
      <c r="J59" s="150"/>
      <c r="K59" s="150"/>
      <c r="L59" s="317"/>
      <c r="M59" s="330"/>
      <c r="N59" s="330"/>
      <c r="O59" s="330"/>
      <c r="P59" s="373"/>
      <c r="Q59" s="353">
        <v>87</v>
      </c>
      <c r="R59" s="354" t="s">
        <v>385</v>
      </c>
      <c r="S59" s="370">
        <v>87</v>
      </c>
      <c r="T59" s="371" t="s">
        <v>385</v>
      </c>
      <c r="U59" s="372"/>
      <c r="V59" s="422"/>
    </row>
    <row r="60" spans="1:22" x14ac:dyDescent="0.15">
      <c r="A60" s="297" t="s">
        <v>224</v>
      </c>
      <c r="C60" s="335"/>
      <c r="D60" s="336" t="s">
        <v>35</v>
      </c>
      <c r="E60" s="336"/>
      <c r="F60" s="152"/>
      <c r="G60" s="152"/>
      <c r="H60" s="152"/>
      <c r="I60" s="177"/>
      <c r="J60" s="177"/>
      <c r="K60" s="177"/>
      <c r="L60" s="336"/>
      <c r="M60" s="336"/>
      <c r="N60" s="336"/>
      <c r="O60" s="336"/>
      <c r="P60" s="374"/>
      <c r="Q60" s="353">
        <v>-6</v>
      </c>
      <c r="R60" s="354" t="s">
        <v>392</v>
      </c>
      <c r="S60" s="370">
        <v>-496</v>
      </c>
      <c r="T60" s="371" t="s">
        <v>385</v>
      </c>
      <c r="U60" s="353">
        <v>489</v>
      </c>
      <c r="V60" s="354" t="s">
        <v>385</v>
      </c>
    </row>
    <row r="61" spans="1:22" x14ac:dyDescent="0.15">
      <c r="A61" s="297" t="s">
        <v>225</v>
      </c>
      <c r="C61" s="375" t="s">
        <v>226</v>
      </c>
      <c r="D61" s="376"/>
      <c r="E61" s="376"/>
      <c r="F61" s="377"/>
      <c r="G61" s="377"/>
      <c r="H61" s="378"/>
      <c r="I61" s="378"/>
      <c r="J61" s="379"/>
      <c r="K61" s="378"/>
      <c r="L61" s="376"/>
      <c r="M61" s="376"/>
      <c r="N61" s="376"/>
      <c r="O61" s="376"/>
      <c r="P61" s="380"/>
      <c r="Q61" s="381">
        <v>-1422</v>
      </c>
      <c r="R61" s="382" t="s">
        <v>392</v>
      </c>
      <c r="S61" s="383">
        <v>-6696</v>
      </c>
      <c r="T61" s="384" t="s">
        <v>392</v>
      </c>
      <c r="U61" s="381">
        <v>5274</v>
      </c>
      <c r="V61" s="382" t="s">
        <v>385</v>
      </c>
    </row>
    <row r="62" spans="1:22" ht="14.25" thickBot="1" x14ac:dyDescent="0.2">
      <c r="A62" s="297" t="s">
        <v>198</v>
      </c>
      <c r="C62" s="385" t="s">
        <v>199</v>
      </c>
      <c r="D62" s="386"/>
      <c r="E62" s="386"/>
      <c r="F62" s="181"/>
      <c r="G62" s="181"/>
      <c r="H62" s="182"/>
      <c r="I62" s="182"/>
      <c r="J62" s="183"/>
      <c r="K62" s="182"/>
      <c r="L62" s="386"/>
      <c r="M62" s="386"/>
      <c r="N62" s="386"/>
      <c r="O62" s="386"/>
      <c r="P62" s="386"/>
      <c r="Q62" s="387">
        <v>292083</v>
      </c>
      <c r="R62" s="388" t="s">
        <v>385</v>
      </c>
      <c r="S62" s="389">
        <v>460576</v>
      </c>
      <c r="T62" s="390" t="s">
        <v>385</v>
      </c>
      <c r="U62" s="387">
        <v>-168493</v>
      </c>
      <c r="V62" s="388" t="s">
        <v>385</v>
      </c>
    </row>
    <row r="63" spans="1:22" ht="14.25" thickBot="1" x14ac:dyDescent="0.2">
      <c r="A63" s="297" t="s">
        <v>227</v>
      </c>
      <c r="C63" s="391" t="s">
        <v>228</v>
      </c>
      <c r="D63" s="392"/>
      <c r="E63" s="393"/>
      <c r="F63" s="393"/>
      <c r="G63" s="393"/>
      <c r="H63" s="393"/>
      <c r="I63" s="393"/>
      <c r="J63" s="393"/>
      <c r="K63" s="393"/>
      <c r="L63" s="393"/>
      <c r="M63" s="393"/>
      <c r="N63" s="393"/>
      <c r="O63" s="393"/>
      <c r="P63" s="393"/>
      <c r="Q63" s="394">
        <v>290661</v>
      </c>
      <c r="R63" s="395" t="s">
        <v>385</v>
      </c>
      <c r="S63" s="396">
        <v>453880</v>
      </c>
      <c r="T63" s="397" t="s">
        <v>385</v>
      </c>
      <c r="U63" s="394">
        <v>-163219</v>
      </c>
      <c r="V63" s="395" t="s">
        <v>385</v>
      </c>
    </row>
    <row r="64" spans="1:22" s="399" customFormat="1" ht="12" customHeight="1" x14ac:dyDescent="0.15">
      <c r="A64" s="398"/>
      <c r="Q64" s="400"/>
      <c r="R64" s="401"/>
      <c r="S64" s="401"/>
      <c r="T64" s="401"/>
      <c r="U64" s="401"/>
      <c r="V64" s="402"/>
    </row>
    <row r="65" spans="1:21" s="399" customFormat="1" x14ac:dyDescent="0.15">
      <c r="A65" s="398"/>
      <c r="C65" s="403"/>
      <c r="D65" s="403" t="s">
        <v>323</v>
      </c>
      <c r="E65" s="400"/>
      <c r="F65" s="404"/>
      <c r="G65" s="400"/>
      <c r="H65" s="400"/>
      <c r="I65" s="405"/>
      <c r="J65" s="405"/>
      <c r="K65" s="404"/>
      <c r="L65" s="404"/>
      <c r="M65" s="404"/>
      <c r="N65" s="243"/>
      <c r="O65" s="243"/>
      <c r="P65" s="243"/>
      <c r="Q65" s="406"/>
      <c r="R65" s="80"/>
      <c r="S65" s="80"/>
      <c r="T65" s="80"/>
      <c r="U65" s="80"/>
    </row>
  </sheetData>
  <mergeCells count="25">
    <mergeCell ref="Q57:R57"/>
    <mergeCell ref="U58:V58"/>
    <mergeCell ref="U59:V59"/>
    <mergeCell ref="Q54:R54"/>
    <mergeCell ref="Q55:R55"/>
    <mergeCell ref="Q56:R56"/>
    <mergeCell ref="S48:T48"/>
    <mergeCell ref="S49:T49"/>
    <mergeCell ref="S50:T50"/>
    <mergeCell ref="S51:T51"/>
    <mergeCell ref="S52:T52"/>
    <mergeCell ref="Q53:R53"/>
    <mergeCell ref="O36:P36"/>
    <mergeCell ref="O37:P37"/>
    <mergeCell ref="O46:P46"/>
    <mergeCell ref="S46:V46"/>
    <mergeCell ref="O47:P47"/>
    <mergeCell ref="S47:T47"/>
    <mergeCell ref="U47:V47"/>
    <mergeCell ref="C9:V9"/>
    <mergeCell ref="C10:V10"/>
    <mergeCell ref="C11:V11"/>
    <mergeCell ref="C13:P13"/>
    <mergeCell ref="Q13:R13"/>
    <mergeCell ref="O35:P35"/>
  </mergeCells>
  <phoneticPr fontId="11"/>
  <pageMargins left="0.70866141732283472" right="0.70866141732283472" top="0.39370078740157477" bottom="0.39370078740157477" header="0.51181102362204722" footer="0.51181102362204722"/>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69"/>
  <sheetViews>
    <sheetView workbookViewId="0"/>
  </sheetViews>
  <sheetFormatPr defaultRowHeight="13.5" x14ac:dyDescent="0.15"/>
  <cols>
    <col min="1" max="1" width="88.875" style="407" customWidth="1"/>
  </cols>
  <sheetData>
    <row r="2" spans="1:1" x14ac:dyDescent="0.15">
      <c r="A2" s="424" t="s">
        <v>340</v>
      </c>
    </row>
    <row r="3" spans="1:1" x14ac:dyDescent="0.15">
      <c r="A3" s="425" t="s">
        <v>341</v>
      </c>
    </row>
    <row r="4" spans="1:1" ht="162" x14ac:dyDescent="0.15">
      <c r="A4" s="426" t="s">
        <v>400</v>
      </c>
    </row>
    <row r="5" spans="1:1" x14ac:dyDescent="0.15">
      <c r="A5" s="425" t="s">
        <v>342</v>
      </c>
    </row>
    <row r="6" spans="1:1" ht="94.5" x14ac:dyDescent="0.15">
      <c r="A6" s="426" t="s">
        <v>401</v>
      </c>
    </row>
    <row r="7" spans="1:1" x14ac:dyDescent="0.15">
      <c r="A7" s="425" t="s">
        <v>343</v>
      </c>
    </row>
    <row r="8" spans="1:1" ht="162" x14ac:dyDescent="0.15">
      <c r="A8" s="426" t="s">
        <v>407</v>
      </c>
    </row>
    <row r="9" spans="1:1" x14ac:dyDescent="0.15">
      <c r="A9" s="425" t="s">
        <v>344</v>
      </c>
    </row>
    <row r="10" spans="1:1" ht="189" x14ac:dyDescent="0.15">
      <c r="A10" s="426" t="s">
        <v>402</v>
      </c>
    </row>
    <row r="11" spans="1:1" x14ac:dyDescent="0.15">
      <c r="A11" s="425" t="s">
        <v>345</v>
      </c>
    </row>
    <row r="12" spans="1:1" ht="108" x14ac:dyDescent="0.15">
      <c r="A12" s="426" t="s">
        <v>403</v>
      </c>
    </row>
    <row r="13" spans="1:1" x14ac:dyDescent="0.15">
      <c r="A13" s="426"/>
    </row>
    <row r="14" spans="1:1" x14ac:dyDescent="0.15">
      <c r="A14" s="426"/>
    </row>
    <row r="15" spans="1:1" x14ac:dyDescent="0.15">
      <c r="A15" s="425" t="s">
        <v>346</v>
      </c>
    </row>
    <row r="16" spans="1:1" ht="40.5" x14ac:dyDescent="0.15">
      <c r="A16" s="426" t="s">
        <v>404</v>
      </c>
    </row>
    <row r="17" spans="1:1" x14ac:dyDescent="0.15">
      <c r="A17" s="425" t="s">
        <v>347</v>
      </c>
    </row>
    <row r="18" spans="1:1" ht="27" x14ac:dyDescent="0.15">
      <c r="A18" s="426" t="s">
        <v>405</v>
      </c>
    </row>
    <row r="20" spans="1:1" x14ac:dyDescent="0.15">
      <c r="A20" s="424" t="s">
        <v>348</v>
      </c>
    </row>
    <row r="21" spans="1:1" ht="27" x14ac:dyDescent="0.15">
      <c r="A21" s="425" t="s">
        <v>349</v>
      </c>
    </row>
    <row r="22" spans="1:1" x14ac:dyDescent="0.15">
      <c r="A22" s="426" t="s">
        <v>350</v>
      </c>
    </row>
    <row r="23" spans="1:1" x14ac:dyDescent="0.15">
      <c r="A23" s="425" t="s">
        <v>351</v>
      </c>
    </row>
    <row r="24" spans="1:1" x14ac:dyDescent="0.15">
      <c r="A24" s="426" t="s">
        <v>350</v>
      </c>
    </row>
    <row r="25" spans="1:1" ht="27" x14ac:dyDescent="0.15">
      <c r="A25" s="425" t="s">
        <v>352</v>
      </c>
    </row>
    <row r="26" spans="1:1" x14ac:dyDescent="0.15">
      <c r="A26" s="426" t="s">
        <v>350</v>
      </c>
    </row>
    <row r="28" spans="1:1" x14ac:dyDescent="0.15">
      <c r="A28" s="424" t="s">
        <v>353</v>
      </c>
    </row>
    <row r="29" spans="1:1" x14ac:dyDescent="0.15">
      <c r="A29" s="425" t="s">
        <v>354</v>
      </c>
    </row>
    <row r="30" spans="1:1" x14ac:dyDescent="0.15">
      <c r="A30" s="426" t="s">
        <v>355</v>
      </c>
    </row>
    <row r="31" spans="1:1" x14ac:dyDescent="0.15">
      <c r="A31" s="425" t="s">
        <v>356</v>
      </c>
    </row>
    <row r="32" spans="1:1" x14ac:dyDescent="0.15">
      <c r="A32" s="426" t="s">
        <v>355</v>
      </c>
    </row>
    <row r="33" spans="1:1" x14ac:dyDescent="0.15">
      <c r="A33" s="425" t="s">
        <v>357</v>
      </c>
    </row>
    <row r="34" spans="1:1" x14ac:dyDescent="0.15">
      <c r="A34" s="426" t="s">
        <v>355</v>
      </c>
    </row>
    <row r="35" spans="1:1" x14ac:dyDescent="0.15">
      <c r="A35" s="425" t="s">
        <v>358</v>
      </c>
    </row>
    <row r="36" spans="1:1" x14ac:dyDescent="0.15">
      <c r="A36" s="426" t="s">
        <v>355</v>
      </c>
    </row>
    <row r="37" spans="1:1" x14ac:dyDescent="0.15">
      <c r="A37" s="425" t="s">
        <v>359</v>
      </c>
    </row>
    <row r="38" spans="1:1" x14ac:dyDescent="0.15">
      <c r="A38" s="426" t="s">
        <v>355</v>
      </c>
    </row>
    <row r="40" spans="1:1" x14ac:dyDescent="0.15">
      <c r="A40" s="424" t="s">
        <v>360</v>
      </c>
    </row>
    <row r="41" spans="1:1" ht="27" x14ac:dyDescent="0.15">
      <c r="A41" s="425" t="s">
        <v>361</v>
      </c>
    </row>
    <row r="42" spans="1:1" x14ac:dyDescent="0.15">
      <c r="A42" s="426" t="s">
        <v>355</v>
      </c>
    </row>
    <row r="43" spans="1:1" x14ac:dyDescent="0.15">
      <c r="A43" s="425" t="s">
        <v>362</v>
      </c>
    </row>
    <row r="44" spans="1:1" x14ac:dyDescent="0.15">
      <c r="A44" s="426" t="s">
        <v>355</v>
      </c>
    </row>
    <row r="46" spans="1:1" x14ac:dyDescent="0.15">
      <c r="A46" s="424" t="s">
        <v>363</v>
      </c>
    </row>
    <row r="47" spans="1:1" ht="27" x14ac:dyDescent="0.15">
      <c r="A47" s="425" t="s">
        <v>364</v>
      </c>
    </row>
    <row r="48" spans="1:1" x14ac:dyDescent="0.15">
      <c r="A48" s="426" t="s">
        <v>365</v>
      </c>
    </row>
    <row r="49" spans="1:1" x14ac:dyDescent="0.15">
      <c r="A49" s="427" t="s">
        <v>366</v>
      </c>
    </row>
    <row r="50" spans="1:1" x14ac:dyDescent="0.15">
      <c r="A50" s="427" t="s">
        <v>367</v>
      </c>
    </row>
    <row r="51" spans="1:1" x14ac:dyDescent="0.15">
      <c r="A51" s="427" t="s">
        <v>368</v>
      </c>
    </row>
    <row r="52" spans="1:1" x14ac:dyDescent="0.15">
      <c r="A52" s="427" t="s">
        <v>369</v>
      </c>
    </row>
    <row r="53" spans="1:1" x14ac:dyDescent="0.15">
      <c r="A53" s="427" t="s">
        <v>370</v>
      </c>
    </row>
    <row r="54" spans="1:1" x14ac:dyDescent="0.15">
      <c r="A54" s="427" t="s">
        <v>371</v>
      </c>
    </row>
    <row r="55" spans="1:1" x14ac:dyDescent="0.15">
      <c r="A55" s="427" t="s">
        <v>372</v>
      </c>
    </row>
    <row r="56" spans="1:1" x14ac:dyDescent="0.15">
      <c r="A56" s="427" t="s">
        <v>373</v>
      </c>
    </row>
    <row r="57" spans="1:1" x14ac:dyDescent="0.15">
      <c r="A57" s="427" t="s">
        <v>374</v>
      </c>
    </row>
    <row r="58" spans="1:1" x14ac:dyDescent="0.15">
      <c r="A58" s="427" t="s">
        <v>375</v>
      </c>
    </row>
    <row r="59" spans="1:1" x14ac:dyDescent="0.15">
      <c r="A59" s="427" t="s">
        <v>376</v>
      </c>
    </row>
    <row r="60" spans="1:1" x14ac:dyDescent="0.15">
      <c r="A60" s="427" t="s">
        <v>377</v>
      </c>
    </row>
    <row r="61" spans="1:1" x14ac:dyDescent="0.15">
      <c r="A61" s="427" t="s">
        <v>378</v>
      </c>
    </row>
    <row r="62" spans="1:1" x14ac:dyDescent="0.15">
      <c r="A62" s="427" t="s">
        <v>379</v>
      </c>
    </row>
    <row r="63" spans="1:1" x14ac:dyDescent="0.15">
      <c r="A63" s="427" t="s">
        <v>380</v>
      </c>
    </row>
    <row r="64" spans="1:1" x14ac:dyDescent="0.15">
      <c r="A64" s="427" t="s">
        <v>381</v>
      </c>
    </row>
    <row r="65" spans="1:1" x14ac:dyDescent="0.15">
      <c r="A65" s="427"/>
    </row>
    <row r="66" spans="1:1" ht="54" x14ac:dyDescent="0.15">
      <c r="A66" s="425" t="s">
        <v>382</v>
      </c>
    </row>
    <row r="67" spans="1:1" ht="81" x14ac:dyDescent="0.15">
      <c r="A67" s="426" t="s">
        <v>406</v>
      </c>
    </row>
    <row r="68" spans="1:1" ht="27" x14ac:dyDescent="0.15">
      <c r="A68" s="425" t="s">
        <v>383</v>
      </c>
    </row>
    <row r="69" spans="1:1" x14ac:dyDescent="0.15">
      <c r="A69" s="426" t="s">
        <v>384</v>
      </c>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全体貸借対照表</vt:lpstr>
      <vt:lpstr>全体行政コスト計算書</vt:lpstr>
      <vt:lpstr>全体純資産変動計算書</vt:lpstr>
      <vt:lpstr>全体資金収支計算書</vt:lpstr>
      <vt:lpstr>全体行政コスト及び純資産変動計算書</vt:lpstr>
      <vt:lpstr>注記</vt:lpstr>
      <vt:lpstr>全体行政コスト及び純資産変動計算書!Print_Area</vt:lpstr>
      <vt:lpstr>全体行政コスト計算書!Print_Area</vt:lpstr>
      <vt:lpstr>全体資金収支計算書!Print_Area</vt:lpstr>
      <vt:lpstr>全体純資産変動計算書!Print_Area</vt:lpstr>
      <vt:lpstr>全体貸借対照表!Print_Area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2021-03-08T05:23:00Z</cp:lastPrinted>
  <dcterms:created xsi:type="dcterms:W3CDTF">2021-03-08T05:17:10Z</dcterms:created>
  <dcterms:modified xsi:type="dcterms:W3CDTF">2021-03-08T05:23:08Z</dcterms:modified>
</cp:coreProperties>
</file>