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mv2fs1\財政課\財政課\zaiseika\■決算係\71地方公会計\R01\24_財務書類\一般会計等\"/>
    </mc:Choice>
  </mc:AlternateContent>
  <bookViews>
    <workbookView xWindow="0" yWindow="0" windowWidth="19200" windowHeight="10995"/>
  </bookViews>
  <sheets>
    <sheet name="貸借対照表" sheetId="5" r:id="rId1"/>
    <sheet name="行政コスト計算書" sheetId="6" r:id="rId2"/>
    <sheet name="純資産変動計算書" sheetId="7" r:id="rId3"/>
    <sheet name="資金収支計算書" sheetId="8" r:id="rId4"/>
    <sheet name="行政コスト及び純資産変動計算書" sheetId="9" state="hidden" r:id="rId5"/>
    <sheet name="注記" sheetId="12" r:id="rId6"/>
  </sheets>
  <externalReferences>
    <externalReference r:id="rId7"/>
    <externalReference r:id="rId8"/>
  </externalReferences>
  <definedNames>
    <definedName name="CSV" localSheetId="5">#REF!</definedName>
    <definedName name="CSV">#REF!</definedName>
    <definedName name="CSVDATA" localSheetId="5">#REF!</definedName>
    <definedName name="CSVDATA">#REF!</definedName>
    <definedName name="_xlnm.Print_Area" localSheetId="4">行政コスト及び純資産変動計算書!$B$1:$W$65</definedName>
    <definedName name="_xlnm.Print_Area" localSheetId="1">行政コスト計算書!$B$1:$P$50</definedName>
    <definedName name="_xlnm.Print_Area" localSheetId="3">資金収支計算書!$B$1:$O$69</definedName>
    <definedName name="_xlnm.Print_Area" localSheetId="2">純資産変動計算書!$B$1:$Q$32</definedName>
    <definedName name="_xlnm.Print_Area" localSheetId="0">貸借対照表!$C$1:$AB$71</definedName>
    <definedName name="カテゴリ一覧">[1]カテゴリ!$M$6:$M$16</definedName>
    <definedName name="フォーム共通定義_「画面ＩＤ」入力セルの位置_行" localSheetId="4">#REF!</definedName>
    <definedName name="フォーム共通定義_「画面ＩＤ」入力セルの位置_行" localSheetId="2">#REF!</definedName>
    <definedName name="フォーム共通定義_「画面ＩＤ」入力セルの位置_行" localSheetId="0">#REF!</definedName>
    <definedName name="フォーム共通定義_「画面ＩＤ」入力セルの位置_行">#REF!</definedName>
    <definedName name="フォーム共通定義_「画面ＩＤ」入力セルの位置_列" localSheetId="4">#REF!</definedName>
    <definedName name="フォーム共通定義_「画面ＩＤ」入力セルの位置_列" localSheetId="2">#REF!</definedName>
    <definedName name="フォーム共通定義_「画面ＩＤ」入力セルの位置_列" localSheetId="0">#REF!</definedName>
    <definedName name="フォーム共通定義_「画面ＩＤ」入力セルの位置_列">#REF!</definedName>
    <definedName name="画面イベント定義_「画面ＩＤ」入力セルの位置_行" localSheetId="4">#REF!</definedName>
    <definedName name="画面イベント定義_「画面ＩＤ」入力セルの位置_行" localSheetId="2">#REF!</definedName>
    <definedName name="画面イベント定義_「画面ＩＤ」入力セルの位置_行" localSheetId="0">#REF!</definedName>
    <definedName name="画面イベント定義_「画面ＩＤ」入力セルの位置_行">#REF!</definedName>
    <definedName name="画面イベント定義_「画面ＩＤ」入力セルの位置_列" localSheetId="4">#REF!</definedName>
    <definedName name="画面イベント定義_「画面ＩＤ」入力セルの位置_列" localSheetId="2">#REF!</definedName>
    <definedName name="画面イベント定義_「画面ＩＤ」入力セルの位置_列" localSheetId="0">#REF!</definedName>
    <definedName name="画面イベント定義_「画面ＩＤ」入力セルの位置_列">#REF!</definedName>
    <definedName name="論理データ型一覧">[1]論理データ型!$A$3:$A$41</definedName>
  </definedNames>
  <calcPr calcId="162913" concurrentManualCount="2"/>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E68" i="5" l="1"/>
  <c r="AD63" i="5"/>
  <c r="AD59" i="5" s="1"/>
  <c r="AD54" i="5"/>
  <c r="AD47" i="5"/>
  <c r="AD43" i="5"/>
  <c r="AD32" i="5"/>
  <c r="AE20" i="5"/>
  <c r="AD16" i="5"/>
  <c r="AE14" i="5"/>
  <c r="AE29" i="5" s="1"/>
  <c r="Q66" i="8"/>
  <c r="Q62" i="8"/>
  <c r="Q67" i="8" s="1"/>
  <c r="Q59" i="8"/>
  <c r="Q58" i="8"/>
  <c r="Q55" i="8"/>
  <c r="Q52" i="8"/>
  <c r="Q50" i="8"/>
  <c r="Q44" i="8"/>
  <c r="Q38" i="8"/>
  <c r="Q36" i="8"/>
  <c r="Q32" i="8"/>
  <c r="Q27" i="8"/>
  <c r="Q22" i="8"/>
  <c r="Q17" i="8"/>
  <c r="U30" i="7"/>
  <c r="U28" i="7"/>
  <c r="U27" i="7"/>
  <c r="U26" i="7"/>
  <c r="W21" i="7"/>
  <c r="V21" i="7"/>
  <c r="V29" i="7" s="1"/>
  <c r="U19" i="7"/>
  <c r="U18" i="7"/>
  <c r="W17" i="7"/>
  <c r="U17" i="7" s="1"/>
  <c r="U16" i="7"/>
  <c r="U15" i="7"/>
  <c r="R48" i="6"/>
  <c r="R45" i="6"/>
  <c r="R39" i="6"/>
  <c r="R38" i="6"/>
  <c r="R35" i="6"/>
  <c r="R30" i="6"/>
  <c r="R26" i="6"/>
  <c r="R21" i="6"/>
  <c r="R16" i="6"/>
  <c r="AE69" i="5" l="1"/>
  <c r="AD46" i="5"/>
  <c r="AD15" i="5"/>
  <c r="Q16" i="8"/>
  <c r="W20" i="7"/>
  <c r="R15" i="6"/>
  <c r="R14" i="6" s="1"/>
  <c r="AD14" i="5" l="1"/>
  <c r="AD69" i="5" s="1"/>
  <c r="U20" i="7"/>
  <c r="W29" i="7"/>
  <c r="U29" i="7" s="1"/>
</calcChain>
</file>

<file path=xl/sharedStrings.xml><?xml version="1.0" encoding="utf-8"?>
<sst xmlns="http://schemas.openxmlformats.org/spreadsheetml/2006/main" count="755" uniqueCount="420">
  <si>
    <t>科目</t>
  </si>
  <si>
    <t>1010000</t>
  </si>
  <si>
    <t>資産合計</t>
  </si>
  <si>
    <t>1020000</t>
  </si>
  <si>
    <t>固定資産</t>
  </si>
  <si>
    <t>1030000</t>
  </si>
  <si>
    <t>有形固定資産</t>
  </si>
  <si>
    <t>1040000</t>
  </si>
  <si>
    <t>事業用資産</t>
  </si>
  <si>
    <t>1050000</t>
  </si>
  <si>
    <t>土地</t>
  </si>
  <si>
    <t>-</t>
  </si>
  <si>
    <t>1060000</t>
  </si>
  <si>
    <t>立木竹</t>
  </si>
  <si>
    <t>1070000</t>
  </si>
  <si>
    <t>建物</t>
  </si>
  <si>
    <t>1080000</t>
  </si>
  <si>
    <t>建物減価償却累計額</t>
  </si>
  <si>
    <t>1090000</t>
  </si>
  <si>
    <t>工作物</t>
  </si>
  <si>
    <t>1100000</t>
  </si>
  <si>
    <t>工作物減価償却累計額</t>
  </si>
  <si>
    <t>1110000</t>
  </si>
  <si>
    <t>船舶</t>
  </si>
  <si>
    <t>1120000</t>
  </si>
  <si>
    <t>船舶減価償却累計額</t>
  </si>
  <si>
    <t>1130000</t>
  </si>
  <si>
    <t>浮標等</t>
  </si>
  <si>
    <t>1140000</t>
  </si>
  <si>
    <t>浮標等減価償却累計額</t>
  </si>
  <si>
    <t>1150000</t>
  </si>
  <si>
    <t>航空機</t>
  </si>
  <si>
    <t>1160000</t>
  </si>
  <si>
    <t>航空機減価償却累計額</t>
  </si>
  <si>
    <t>1170000</t>
  </si>
  <si>
    <t>その他</t>
  </si>
  <si>
    <t>1180000</t>
  </si>
  <si>
    <t>その他減価償却累計額</t>
  </si>
  <si>
    <t>1190000</t>
  </si>
  <si>
    <t>建設仮勘定</t>
  </si>
  <si>
    <t>1200000</t>
  </si>
  <si>
    <t>インフラ資産</t>
  </si>
  <si>
    <t>1210000</t>
  </si>
  <si>
    <t>1220000</t>
  </si>
  <si>
    <t>1230000</t>
  </si>
  <si>
    <t>1240000</t>
  </si>
  <si>
    <t>1250000</t>
  </si>
  <si>
    <t>1260000</t>
  </si>
  <si>
    <t>1270000</t>
  </si>
  <si>
    <t>1280000</t>
  </si>
  <si>
    <t>1290000</t>
  </si>
  <si>
    <t>物品</t>
  </si>
  <si>
    <t>1300000</t>
  </si>
  <si>
    <t>物品減価償却累計額</t>
  </si>
  <si>
    <t>1310000</t>
  </si>
  <si>
    <t>無形固定資産</t>
  </si>
  <si>
    <t>1320000</t>
  </si>
  <si>
    <t>ソフトウェア</t>
  </si>
  <si>
    <t>1330000</t>
  </si>
  <si>
    <t>1340000</t>
  </si>
  <si>
    <t>投資その他の資産</t>
  </si>
  <si>
    <t>1350000</t>
  </si>
  <si>
    <t>投資及び出資金</t>
  </si>
  <si>
    <t>1360000</t>
  </si>
  <si>
    <t>有価証券</t>
  </si>
  <si>
    <t>1370000</t>
  </si>
  <si>
    <t>出資金</t>
  </si>
  <si>
    <t>1380000</t>
  </si>
  <si>
    <t>1390000</t>
  </si>
  <si>
    <t>投資損失引当金</t>
  </si>
  <si>
    <t>1400000</t>
  </si>
  <si>
    <t>長期延滞債権</t>
  </si>
  <si>
    <t>1410000</t>
  </si>
  <si>
    <t>長期貸付金</t>
  </si>
  <si>
    <t>1420000</t>
  </si>
  <si>
    <t>基金</t>
  </si>
  <si>
    <t>1430000</t>
  </si>
  <si>
    <t>　</t>
  </si>
  <si>
    <t>減債基金</t>
  </si>
  <si>
    <t>1440000</t>
  </si>
  <si>
    <t>1450000</t>
  </si>
  <si>
    <t>1460000</t>
  </si>
  <si>
    <t>徴収不能引当金</t>
  </si>
  <si>
    <t>1470000</t>
  </si>
  <si>
    <t>流動資産</t>
  </si>
  <si>
    <t>1480000</t>
  </si>
  <si>
    <t>現金預金</t>
  </si>
  <si>
    <t>1490000</t>
  </si>
  <si>
    <t>未収金</t>
  </si>
  <si>
    <t>短期貸付金</t>
  </si>
  <si>
    <t>1510000</t>
  </si>
  <si>
    <t>1520000</t>
  </si>
  <si>
    <t>財政調整基金</t>
  </si>
  <si>
    <t>1530000</t>
  </si>
  <si>
    <t>1540000</t>
  </si>
  <si>
    <t>棚卸資産</t>
  </si>
  <si>
    <t>1550000</t>
  </si>
  <si>
    <t>1560000</t>
  </si>
  <si>
    <t>1570000</t>
  </si>
  <si>
    <t>1580000</t>
  </si>
  <si>
    <t>負債合計</t>
  </si>
  <si>
    <t>1590000</t>
  </si>
  <si>
    <t>固定負債</t>
  </si>
  <si>
    <t>1600000</t>
  </si>
  <si>
    <t>1610000</t>
  </si>
  <si>
    <t>長期未払金</t>
  </si>
  <si>
    <t>1620000</t>
  </si>
  <si>
    <t>退職手当引当金</t>
  </si>
  <si>
    <t>1630000</t>
  </si>
  <si>
    <t>損失補償等引当金</t>
  </si>
  <si>
    <t>1640000</t>
  </si>
  <si>
    <t>1650000</t>
  </si>
  <si>
    <t>流動負債</t>
  </si>
  <si>
    <t>1660000</t>
  </si>
  <si>
    <t>1670000</t>
  </si>
  <si>
    <t>未払金</t>
  </si>
  <si>
    <t>1680000</t>
  </si>
  <si>
    <t>未払費用</t>
  </si>
  <si>
    <t>1690000</t>
  </si>
  <si>
    <t>前受金</t>
  </si>
  <si>
    <t>1700000</t>
  </si>
  <si>
    <t>前受収益</t>
  </si>
  <si>
    <t>1710000</t>
  </si>
  <si>
    <t>賞与等引当金</t>
  </si>
  <si>
    <t>1720000</t>
  </si>
  <si>
    <t>預り金</t>
  </si>
  <si>
    <t>1730000</t>
  </si>
  <si>
    <t>1740000</t>
  </si>
  <si>
    <t>純資産合計</t>
  </si>
  <si>
    <t>1750000</t>
  </si>
  <si>
    <t>固定資産等形成分</t>
  </si>
  <si>
    <t>1760000</t>
  </si>
  <si>
    <t>余剰分（不足分）</t>
  </si>
  <si>
    <t>他団体出資等分</t>
  </si>
  <si>
    <t>2010000</t>
  </si>
  <si>
    <t>純経常行政コスト</t>
  </si>
  <si>
    <t>2020000</t>
  </si>
  <si>
    <t>経常費用</t>
  </si>
  <si>
    <t>2030000</t>
  </si>
  <si>
    <t>業務費用</t>
  </si>
  <si>
    <t>2040000</t>
  </si>
  <si>
    <t>人件費</t>
  </si>
  <si>
    <t>2050000</t>
  </si>
  <si>
    <t>職員給与費</t>
  </si>
  <si>
    <t>2060000</t>
  </si>
  <si>
    <t>賞与等引当金繰入額</t>
  </si>
  <si>
    <t>2070000</t>
  </si>
  <si>
    <t>退職手当引当金繰入額</t>
  </si>
  <si>
    <t>2080000</t>
  </si>
  <si>
    <t>2090000</t>
  </si>
  <si>
    <t>物件費等</t>
  </si>
  <si>
    <t>2100000</t>
  </si>
  <si>
    <t>物件費</t>
  </si>
  <si>
    <t>2110000</t>
  </si>
  <si>
    <t>維持補修費</t>
  </si>
  <si>
    <t>2120000</t>
  </si>
  <si>
    <t>減価償却費</t>
  </si>
  <si>
    <t>2130000</t>
  </si>
  <si>
    <t>2140000</t>
  </si>
  <si>
    <t>その他の業務費用</t>
  </si>
  <si>
    <t>2150000</t>
  </si>
  <si>
    <t>支払利息</t>
  </si>
  <si>
    <t>2160000</t>
  </si>
  <si>
    <t>徴収不能引当金繰入額</t>
  </si>
  <si>
    <t>2170000</t>
  </si>
  <si>
    <t>2180000</t>
  </si>
  <si>
    <t>移転費用</t>
  </si>
  <si>
    <t>2190000</t>
  </si>
  <si>
    <t>補助金等</t>
  </si>
  <si>
    <t>2200000</t>
  </si>
  <si>
    <t>社会保障給付</t>
  </si>
  <si>
    <t>2210000</t>
  </si>
  <si>
    <t>他会計への繰出金</t>
  </si>
  <si>
    <t>2220000</t>
  </si>
  <si>
    <t>2230000</t>
  </si>
  <si>
    <t>経常収益</t>
  </si>
  <si>
    <t>2240000</t>
  </si>
  <si>
    <t>使用料及び手数料</t>
  </si>
  <si>
    <t>2250000</t>
  </si>
  <si>
    <t>2260000</t>
  </si>
  <si>
    <t>純行政コスト</t>
  </si>
  <si>
    <t>2270000</t>
  </si>
  <si>
    <t>臨時損失</t>
  </si>
  <si>
    <t>2280000</t>
  </si>
  <si>
    <t>災害復旧事業費</t>
  </si>
  <si>
    <t>2290000</t>
  </si>
  <si>
    <t>資産除売却損</t>
  </si>
  <si>
    <t>2300000</t>
  </si>
  <si>
    <t>投資損失引当金繰入額</t>
  </si>
  <si>
    <t>2310000</t>
  </si>
  <si>
    <t>損失補償等引当金繰入額</t>
  </si>
  <si>
    <t>2320000</t>
  </si>
  <si>
    <t>2330000</t>
  </si>
  <si>
    <t>臨時利益</t>
  </si>
  <si>
    <t>2340000</t>
  </si>
  <si>
    <t>資産売却益</t>
  </si>
  <si>
    <t>2350000</t>
  </si>
  <si>
    <t>3010000</t>
  </si>
  <si>
    <t>前年度末純資産残高</t>
  </si>
  <si>
    <t>3020000</t>
  </si>
  <si>
    <t>純行政コスト（△）</t>
  </si>
  <si>
    <t>3030000</t>
  </si>
  <si>
    <t>財源</t>
  </si>
  <si>
    <t>3040000</t>
  </si>
  <si>
    <t>税収等</t>
  </si>
  <si>
    <t>3050000</t>
  </si>
  <si>
    <t>国県等補助金</t>
  </si>
  <si>
    <t>3060000</t>
  </si>
  <si>
    <t>本年度差額</t>
  </si>
  <si>
    <t>3070000</t>
  </si>
  <si>
    <t>3080000</t>
  </si>
  <si>
    <t>有形固定資産等の増加</t>
  </si>
  <si>
    <t>3090000</t>
  </si>
  <si>
    <t>有形固定資産等の減少</t>
  </si>
  <si>
    <t>3100000</t>
  </si>
  <si>
    <t>貸付金・基金等の増加</t>
  </si>
  <si>
    <t>3110000</t>
  </si>
  <si>
    <t>貸付金・基金等の減少</t>
  </si>
  <si>
    <t>3120000</t>
  </si>
  <si>
    <t>資産評価差額</t>
  </si>
  <si>
    <t>3130000</t>
  </si>
  <si>
    <t>無償所管換等</t>
  </si>
  <si>
    <t>比例連結割合変更に伴う差額</t>
  </si>
  <si>
    <t>3140000</t>
  </si>
  <si>
    <t>3150000</t>
  </si>
  <si>
    <t>本年度純資産変動額</t>
  </si>
  <si>
    <t>3160000</t>
  </si>
  <si>
    <t>本年度末純資産残高</t>
  </si>
  <si>
    <t>4010000</t>
  </si>
  <si>
    <t>業務活動収支</t>
  </si>
  <si>
    <t>4020000</t>
  </si>
  <si>
    <t>業務支出</t>
  </si>
  <si>
    <t>4030000</t>
  </si>
  <si>
    <t>業務費用支出</t>
  </si>
  <si>
    <t>4040000</t>
  </si>
  <si>
    <t>人件費支出</t>
  </si>
  <si>
    <t>4050000</t>
  </si>
  <si>
    <t>物件費等支出</t>
  </si>
  <si>
    <t>4060000</t>
  </si>
  <si>
    <t>支払利息支出</t>
  </si>
  <si>
    <t>4070000</t>
  </si>
  <si>
    <t>その他の支出</t>
  </si>
  <si>
    <t>4080000</t>
  </si>
  <si>
    <t>移転費用支出</t>
  </si>
  <si>
    <t>4090000</t>
  </si>
  <si>
    <t>補助金等支出</t>
  </si>
  <si>
    <t>4100000</t>
  </si>
  <si>
    <t>社会保障給付支出</t>
  </si>
  <si>
    <t>4110000</t>
  </si>
  <si>
    <t>他会計への繰出支出</t>
  </si>
  <si>
    <t>4120000</t>
  </si>
  <si>
    <t>4130000</t>
  </si>
  <si>
    <t>業務収入</t>
  </si>
  <si>
    <t>4140000</t>
  </si>
  <si>
    <t>税収等収入</t>
  </si>
  <si>
    <t>4150000</t>
  </si>
  <si>
    <t>国県等補助金収入</t>
  </si>
  <si>
    <t>4160000</t>
  </si>
  <si>
    <t>使用料及び手数料収入</t>
  </si>
  <si>
    <t>4170000</t>
  </si>
  <si>
    <t>その他の収入</t>
  </si>
  <si>
    <t>4180000</t>
  </si>
  <si>
    <t>臨時支出</t>
  </si>
  <si>
    <t>4190000</t>
  </si>
  <si>
    <t>災害復旧事業費支出</t>
  </si>
  <si>
    <t>4200000</t>
  </si>
  <si>
    <t>4210000</t>
  </si>
  <si>
    <t>臨時収入</t>
  </si>
  <si>
    <t>4220000</t>
  </si>
  <si>
    <t>投資活動収支</t>
  </si>
  <si>
    <t>4230000</t>
  </si>
  <si>
    <t>投資活動支出</t>
  </si>
  <si>
    <t>4240000</t>
  </si>
  <si>
    <t>公共施設等整備費支出</t>
  </si>
  <si>
    <t>4250000</t>
  </si>
  <si>
    <t>基金積立金支出</t>
  </si>
  <si>
    <t>4260000</t>
  </si>
  <si>
    <t>投資及び出資金支出</t>
  </si>
  <si>
    <t>4270000</t>
  </si>
  <si>
    <t>貸付金支出</t>
  </si>
  <si>
    <t>4280000</t>
  </si>
  <si>
    <t>4290000</t>
  </si>
  <si>
    <t>投資活動収入</t>
  </si>
  <si>
    <t>4300000</t>
  </si>
  <si>
    <t>4310000</t>
  </si>
  <si>
    <t>基金取崩収入</t>
  </si>
  <si>
    <t>4320000</t>
  </si>
  <si>
    <t>貸付金元金回収収入</t>
  </si>
  <si>
    <t>4330000</t>
  </si>
  <si>
    <t>資産売却収入</t>
  </si>
  <si>
    <t>4340000</t>
  </si>
  <si>
    <t>4350000</t>
  </si>
  <si>
    <t>財務活動収支</t>
  </si>
  <si>
    <t>4360000</t>
  </si>
  <si>
    <t>財務活動支出</t>
  </si>
  <si>
    <t>4370000</t>
  </si>
  <si>
    <t>4380000</t>
  </si>
  <si>
    <t>4390000</t>
  </si>
  <si>
    <t>財務活動収入</t>
  </si>
  <si>
    <t>4400000</t>
  </si>
  <si>
    <t>4410000</t>
  </si>
  <si>
    <t>4420000</t>
  </si>
  <si>
    <t>本年度資金収支額</t>
  </si>
  <si>
    <t>4430000</t>
  </si>
  <si>
    <t>前年度末資金残高</t>
  </si>
  <si>
    <t>4440000</t>
  </si>
  <si>
    <t>本年度末資金残高</t>
  </si>
  <si>
    <t>4450000</t>
  </si>
  <si>
    <t>前年度末歳計外現金残高</t>
  </si>
  <si>
    <t>4460000</t>
  </si>
  <si>
    <t>本年度歳計外現金増減額</t>
  </si>
  <si>
    <t>4470000</t>
  </si>
  <si>
    <t>本年度末歳計外現金残高</t>
  </si>
  <si>
    <t>4480000</t>
  </si>
  <si>
    <t>本年度末現金預金残高</t>
  </si>
  <si>
    <t>科目コード</t>
  </si>
  <si>
    <t>科目コー</t>
  </si>
  <si>
    <t>金額</t>
  </si>
  <si>
    <t>【資産の部】</t>
  </si>
  <si>
    <t>【負債の部】</t>
  </si>
  <si>
    <t>地方債</t>
  </si>
  <si>
    <t>1年内償還予定地方債</t>
  </si>
  <si>
    <t>【純資産の部】</t>
  </si>
  <si>
    <t>負債及び純資産合計</t>
  </si>
  <si>
    <t>※ 下位項目との金額差は、単位未満の四捨五入によるものです。</t>
  </si>
  <si>
    <t>合計</t>
  </si>
  <si>
    <t>固定資産
等形成分</t>
  </si>
  <si>
    <t>余剰分
（不足分）</t>
  </si>
  <si>
    <t>固定資産等の変動（内部変動）</t>
  </si>
  <si>
    <t>【業務活動収支】</t>
  </si>
  <si>
    <t>【投資活動収支】</t>
  </si>
  <si>
    <t>【財務活動収支】</t>
  </si>
  <si>
    <t>地方債償還支出</t>
  </si>
  <si>
    <t>地方債発行収入</t>
  </si>
  <si>
    <t>一般会計</t>
  </si>
  <si>
    <t>用地取得特別会計</t>
  </si>
  <si>
    <t>墓園事業特別会計</t>
  </si>
  <si>
    <t>*出力条件</t>
  </si>
  <si>
    <t>*会計年度 ： H31</t>
  </si>
  <si>
    <t>*出力帳票選択 ： 財務書類</t>
  </si>
  <si>
    <t>*団体区分 ： 一般会計等</t>
  </si>
  <si>
    <t>*団体／会計コード ：</t>
  </si>
  <si>
    <t>*出力範囲 ： 年次</t>
  </si>
  <si>
    <t>*出力金額単位 ： 百万円</t>
  </si>
  <si>
    <t>１．重要な会計方針</t>
  </si>
  <si>
    <t>有形固定資産等の評価基準及び評価方法</t>
  </si>
  <si>
    <t>有価証券等の評価基準及び評価方法</t>
  </si>
  <si>
    <t>有形固定資産等の減価償却の方法</t>
  </si>
  <si>
    <t>引当金の計上基準及び算定方法</t>
  </si>
  <si>
    <t>リース取引の処理方法</t>
  </si>
  <si>
    <t>資金収支計算書における資金の範囲</t>
  </si>
  <si>
    <t>２．重要な会計方針の変更等</t>
  </si>
  <si>
    <t>会計処理の原則または手続を変更した場合には、その旨、変更の理由及び当該変更が財務書類に与えている影響の内容</t>
  </si>
  <si>
    <t>変更していません。</t>
  </si>
  <si>
    <t>表示方法を変更した場合には、その旨</t>
  </si>
  <si>
    <t>資金収支計算書における資金の範囲を変更した場合には、その旨、変更の理由及び当該変更が資金収支計算書に与えている影響の内容</t>
  </si>
  <si>
    <t>３．重要な後発事象</t>
  </si>
  <si>
    <t>主要な業務の改廃</t>
  </si>
  <si>
    <t>該当はありません。</t>
  </si>
  <si>
    <t>組織・機構の大幅な変更</t>
  </si>
  <si>
    <t>地方財政制度の大幅な改正</t>
  </si>
  <si>
    <t>重大な災害等の発生</t>
  </si>
  <si>
    <t>その他重要な後発事象</t>
  </si>
  <si>
    <t>４．偶発債務</t>
  </si>
  <si>
    <t>保証債務及び損失補償債務負担の状況（総額、確定債務額及び履行すべき額が確定していないものの内訳（貸借対照表計上額及び未計上額））</t>
  </si>
  <si>
    <t>係争中の訴訟等で損害賠償等の請求を受けているもの</t>
  </si>
  <si>
    <t>５．追加情報</t>
  </si>
  <si>
    <t>対象範囲（対象とする会計名）</t>
  </si>
  <si>
    <t>一般会計等財務書類の対象範囲は次のとおりです。</t>
  </si>
  <si>
    <t>一般会計等と普通会計の対象範囲等の差異</t>
  </si>
  <si>
    <t>普通会計の対象範囲のうち、小規模下水道特別会計におけるコミュニティ・プラント事業については、一般会計等の対象範囲には含まれません。</t>
  </si>
  <si>
    <t>出納整理期間について、出納整理期間が設けられている旨（根拠条文を含みます。）及び出納整理期間における現金の受払い等を終了した後の計数をもって会計年度末の計数としている旨</t>
  </si>
  <si>
    <t>地方自治法第235条の5に基づき出納整理期間が設けられている会計においては、出納整理期間における現金の受払い等を終了した後の計数をもって会計年度末の計数としています。</t>
  </si>
  <si>
    <t>百万円未満を四捨五入して表示しているため、合計金額が一致しない場合があります。</t>
  </si>
  <si>
    <t>地方公共団体財政健全化法における健全化判断比率の状況</t>
  </si>
  <si>
    <t>利子補給等に係る債務負担行為の翌年度以降の支出予定額</t>
  </si>
  <si>
    <t>1百万円</t>
  </si>
  <si>
    <t>繰越事業に係る将来の支出予定額</t>
  </si>
  <si>
    <t>3,247百万円</t>
  </si>
  <si>
    <t>減債基金に係る積立不足の有無及び不足額</t>
  </si>
  <si>
    <t>積立不足はありません。</t>
  </si>
  <si>
    <t>基金借入金（繰替運用）の内容</t>
  </si>
  <si>
    <t xml:space="preserve">                                                79,651百万円</t>
  </si>
  <si>
    <t>純資産における固定資産等形成分及び余剰分（不足分）の内容</t>
  </si>
  <si>
    <t>基礎的財政収支</t>
  </si>
  <si>
    <t>3,425百万円</t>
  </si>
  <si>
    <t>一時借入金はありません。</t>
  </si>
  <si>
    <t>重要な非資金取引</t>
  </si>
  <si>
    <t>新たに計上したファイナンス・リース取引に係る資産及び負債の額はありません。</t>
  </si>
  <si>
    <t/>
  </si>
  <si>
    <t>（単位：百万円）</t>
  </si>
  <si>
    <t>-</t>
    <phoneticPr fontId="2"/>
  </si>
  <si>
    <t>行政コスト計算書</t>
  </si>
  <si>
    <t>自　平成３１年４月１日</t>
    <phoneticPr fontId="11"/>
  </si>
  <si>
    <t>至　令和２年３月３１日</t>
    <phoneticPr fontId="11"/>
  </si>
  <si>
    <t>-</t>
    <phoneticPr fontId="11"/>
  </si>
  <si>
    <t>※</t>
  </si>
  <si>
    <t>純資産変動計算書</t>
  </si>
  <si>
    <t>資金収支計算書</t>
  </si>
  <si>
    <t>貸借対照表</t>
  </si>
  <si>
    <t>（令和２年３月３１日現在）</t>
  </si>
  <si>
    <t>行政コスト及び純資産変動計算書</t>
  </si>
  <si>
    <t>①　有形固定資産･･････････････････････････････取得原価
　　ただし、開始時の評価基準及び評価方法については、次のとおりです。
　ア　昭和59年度以前に取得したもの････････････再調達原価
　　ただし、道路、河川及び水路の敷地は備忘価額１円としています。
　イ　昭和60年度以後に取得したもの
　　取得原価が判明しているもの････････････････取得原価
　　取得原価が不明なもの･･････････････････････再調達原価
　　　ただし、道路、河川及び水路の敷地は備忘価額１円としています。
②　無形固定資産･･････････････････････････････取得原価
　　ただし、開始時の評価基準及び評価方法については、次のとおりです。
　　取得原価が判明しているもの････････････････取得原価
　　取得原価が不明なもの･･････････････････････再調達原価</t>
  </si>
  <si>
    <t>①　満期保有目的有価証券･･････････････････････償却原価法（定額法）
②　満期保有目的以外の有価証券
　ア　市場価格のあるもの･･････････････････････会計年度末における市場価格
　イ　市場価格のないもの･･････････････････････取得原価
③　出資金
　ア　市場価格のあるもの･･････････････････････会計年度末における市場価格
　イ　市場価格のないもの･･････････････････････出資金額</t>
  </si>
  <si>
    <t>①　有形固定資産（リース資産を除きます。）････定額法
　　なお、主な耐用年数は以下のとおりです。
　　　建物　 　８年～50年
　　　工作物 　５年～80年
　　　物品　 　２年～15年
②　無形固定資産（リース資産を除きます。）････定額法
　　ソフトウェアについては、当市における見込利用期間（５年）に基づく定額法によっ
　ています。
③　所有権移転ファイナンス・リース取引に係るリース資産（リース期間が１年以内の
　　リース取引及びリース契約１件あたりのリース料総額が300万円以下のファイナンス
　　・リース取引を除きます。）
　　　　　･･･････････自己所有の固定資産に適用する減価償却方法と同一の方法</t>
  </si>
  <si>
    <t>①　投資損失引当金
　　市場価格のない投資及び出資金のうち、連結対象団体（会計）に対するものについ
　て、実質価額が著しく低下した場合における実質価額と取得価額との差額を計上して
　います。
②　徴収不能引当金
　　過去５年間の平均不納欠損率により、徴収不能見込額を計上しています。
③　退職手当引当金
　　期末自己都合要支給額を計上しています。
④　損失補償等引当金
　　履行すべき額が確定していない損失補償債務等のうち、地方公共団体の財政の健全化
　に関する法律に規定する将来負担比率の算定に含めた将来負担額を計上しています。
⑤　賞与等引当金
　　翌年度６月支給予定の期末手当及び勤勉手当並びにそれらに係る法定福利費相当額の
　見込額について、それぞれ本会計年度の期間に対応する部分を計上しています。</t>
  </si>
  <si>
    <t>①　ファイナンス・リース取引
　ア　所有権移転ファイナンス・リース取引（リース期間が１年以内のリース取引及び
　　　リース料総額が300万円以下のファイナンス・リース取引を除きます。）
　　通常の売買取引に係る方法に準じた会計処理を行っています。
　イ　ア以外のファイナンス・リース取引
　　通常の賃貸借取引に係る方法に準じた会計処理を行っています。
②　オペレーティング・リース取引
　　通常の賃貸借取引に係る方法に準じた会計処理を行っています。</t>
  </si>
  <si>
    <t>現金（手許現金、要求払預金）及び現金同等物を、資金の範囲としています。
なお、現金及び現金同等物には、出納整理期間における取引により発生する資金の受払いを含んでいます。</t>
  </si>
  <si>
    <t>表示単位未満の金額は四捨五入することとしているが、四捨五入により合計金額
に齟齬が生じる場合は、その旨</t>
  </si>
  <si>
    <t>地方公共団体の財政の健全化に関する法律における健全化判断比率の状況は、次のとおりです。
実質赤字比率　　　　　実質赤字なし
連結実質赤字比率　　　連結実質赤字なし
実質公債費比率　　　　12.2％
将来負担比率　　　　　将来負担比率なし</t>
  </si>
  <si>
    <t>該当年度の基金借入金（繰替運用）の金額      　  2,000百万円
　　　　　　（内訳） 財政調整基金　　　         2,000百万円
                     減債基金    　　　             0百万円</t>
  </si>
  <si>
    <t>地方交付税措置のある地方債のうち、将来の普通交付税の算定基礎である基準財
政需要額に含まれることが見込まれる金額</t>
  </si>
  <si>
    <t>将来負担に関する情報（地方公共団体財政健全化法における将来負担比率の算定
要素）</t>
  </si>
  <si>
    <t>地方公共団体の財政の健全化に関する法律における将来負担比率の算定要素は、次のとおりです。
標準財政規模　　　　                         　 44,688百万円
将来負担額　　　　　                         　108,063百万円
充当可能基金額　　　　                          26,679百万円
特定財源見込額　　　　　　　　　　　　　　　　 　2,131百万円
地方債現在高等に係る基準財政需要額算入見込額　　79,651百万円</t>
  </si>
  <si>
    <t>純資産における固定資産等形成分及び余剰分（不足分）の内容
①　固定資産等形成分
　固定資産の額に流動資産における短期貸付金及び基金等を加えた額を計上しています。
②　余剰分（不足分）
　純資産合計額のうち、固定資産等形成分を差し引いた金額を計上しています。</t>
  </si>
  <si>
    <t>既存の決算情報との関連性（上記で示した「②一般会計等と普通会計の対象範囲
等の差異」に係るものを除きます。）</t>
  </si>
  <si>
    <t xml:space="preserve">                                                 収入（歳入）   支出（歳出）
歳入歳出決算書                                  80,821百万円   76,717百万円
財務書類の対象となる会計の範囲の相違に伴う差額   1,238百万円    1,234百万円
内部取引による差額（相殺消去対象）              △1,407百万円   △1,407百万円
繰越金に伴う差額                               △4,413百万円
資金収支計算書                                  80,652百万円   76,544百万円</t>
  </si>
  <si>
    <t>資金収支計算書の業務活動収支と純資産変動計算書の本年度差額との差額の内
訳</t>
  </si>
  <si>
    <t>資金収支計算書
　業務活動収支　　　　　　  　　　　             8,513百万円
　　投資活動収入の国県等補助金収入　             1,964百万円
　　未収債権、未払債務等の増加（減少）           1,677百万円
　　減価償却費　                               △8,883百万円
　　賞与等引当金繰入額                           △908百万円
　　退職手当引当金繰入額                         △884百万円
　　徴収不能引当金繰入額                         △ 37百万円
　　資産除売却益（損）                           △ 88百万円
純資産変動計算書の本年度差額                               1,354百万円</t>
  </si>
  <si>
    <t>一時借入金の増減額が含まれていない旨並びに一時借入金の限度額及び利子の
金額</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</si>
</sst>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 &quot;#,##0"/>
    <numFmt numFmtId="177" formatCode="&quot;△ &quot;#,##0;#,##0;0"/>
    <numFmt numFmtId="178" formatCode="0;&quot;△ &quot;0"/>
    <numFmt numFmtId="179" formatCode="#,##0_ "/>
    <numFmt numFmtId="180" formatCode="#,##0;[Red]#,##0"/>
  </numFmts>
  <fonts count="18" x14ac:knownFonts="1">
    <font>
      <sz val="11"/>
      <name val="ＭＳ Ｐゴシック"/>
      <family val="3"/>
      <charset val="128"/>
    </font>
    <font>
      <sz val="11"/>
      <name val="ＭＳ Ｐゴシック"/>
      <family val="3"/>
      <charset val="128"/>
    </font>
    <font>
      <sz val="6"/>
      <name val="游ゴシック"/>
      <family val="2"/>
      <charset val="128"/>
      <scheme val="minor"/>
    </font>
    <font>
      <sz val="11"/>
      <color theme="1"/>
      <name val="ＭＳ Ｐゴシック"/>
      <family val="3"/>
      <charset val="128"/>
    </font>
    <font>
      <sz val="10.5"/>
      <name val="ＭＳ Ｐゴシック"/>
      <family val="3"/>
      <charset val="128"/>
    </font>
    <font>
      <b/>
      <sz val="14"/>
      <name val="ＭＳ Ｐゴシック"/>
      <family val="3"/>
      <charset val="128"/>
    </font>
    <font>
      <b/>
      <sz val="20"/>
      <name val="ＭＳ Ｐゴシック"/>
      <family val="3"/>
      <charset val="128"/>
    </font>
    <font>
      <sz val="12"/>
      <name val="ＭＳ Ｐゴシック"/>
      <family val="3"/>
      <charset val="128"/>
    </font>
    <font>
      <sz val="10"/>
      <name val="ＭＳ Ｐゴシック"/>
      <family val="3"/>
      <charset val="128"/>
    </font>
    <font>
      <sz val="9"/>
      <name val="ＭＳ Ｐゴシック"/>
      <family val="3"/>
      <charset val="128"/>
    </font>
    <font>
      <strike/>
      <sz val="11"/>
      <name val="ＭＳ Ｐゴシック"/>
      <family val="3"/>
      <charset val="128"/>
    </font>
    <font>
      <sz val="6"/>
      <name val="ＭＳ Ｐゴシック"/>
      <family val="3"/>
      <charset val="128"/>
    </font>
    <font>
      <sz val="14"/>
      <name val="ＭＳ Ｐゴシック"/>
      <family val="3"/>
      <charset val="128"/>
    </font>
    <font>
      <i/>
      <sz val="11"/>
      <name val="ＭＳ Ｐゴシック"/>
      <family val="3"/>
      <charset val="128"/>
    </font>
    <font>
      <i/>
      <sz val="10"/>
      <name val="ＭＳ Ｐゴシック"/>
      <family val="3"/>
      <charset val="128"/>
    </font>
    <font>
      <i/>
      <sz val="10.5"/>
      <name val="ＭＳ Ｐゴシック"/>
      <family val="3"/>
      <charset val="128"/>
    </font>
    <font>
      <sz val="16"/>
      <name val="ＭＳ Ｐゴシック"/>
      <family val="3"/>
      <charset val="128"/>
    </font>
    <font>
      <sz val="11"/>
      <name val="ＭＳ ゴシック"/>
      <family val="3"/>
      <charset val="128"/>
    </font>
  </fonts>
  <fills count="3">
    <fill>
      <patternFill patternType="none"/>
    </fill>
    <fill>
      <patternFill patternType="gray125"/>
    </fill>
    <fill>
      <patternFill patternType="solid">
        <fgColor theme="0"/>
        <bgColor indexed="64"/>
      </patternFill>
    </fill>
  </fills>
  <borders count="74">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top style="thin">
        <color indexed="64"/>
      </top>
      <bottom style="thin">
        <color indexed="64"/>
      </bottom>
      <diagonal/>
    </border>
    <border>
      <left/>
      <right style="thin">
        <color indexed="64"/>
      </right>
      <top style="thin">
        <color indexed="64"/>
      </top>
      <bottom/>
      <diagonal/>
    </border>
    <border>
      <left/>
      <right style="medium">
        <color indexed="64"/>
      </right>
      <top style="thin">
        <color indexed="64"/>
      </top>
      <bottom/>
      <diagonal/>
    </border>
    <border>
      <left/>
      <right style="thin">
        <color indexed="64"/>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dotted">
        <color indexed="64"/>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right style="medium">
        <color indexed="64"/>
      </right>
      <top style="thin">
        <color indexed="64"/>
      </top>
      <bottom/>
      <diagonal style="thin">
        <color indexed="64"/>
      </diagonal>
    </border>
    <border diagonalUp="1">
      <left/>
      <right style="medium">
        <color indexed="64"/>
      </right>
      <top/>
      <bottom/>
      <diagonal style="thin">
        <color indexed="64"/>
      </diagonal>
    </border>
    <border diagonalUp="1">
      <left/>
      <right style="medium">
        <color indexed="64"/>
      </right>
      <top/>
      <bottom style="thin">
        <color indexed="64"/>
      </bottom>
      <diagonal style="thin">
        <color indexed="64"/>
      </diagonal>
    </border>
    <border>
      <left/>
      <right style="medium">
        <color indexed="64"/>
      </right>
      <top/>
      <bottom style="medium">
        <color indexed="64"/>
      </bottom>
      <diagonal/>
    </border>
    <border>
      <left style="medium">
        <color indexed="64"/>
      </left>
      <right/>
      <top style="dotted">
        <color indexed="64"/>
      </top>
      <bottom/>
      <diagonal/>
    </border>
    <border>
      <left/>
      <right/>
      <top style="dotted">
        <color indexed="64"/>
      </top>
      <bottom/>
      <diagonal/>
    </border>
    <border>
      <left style="thin">
        <color indexed="64"/>
      </left>
      <right/>
      <top style="dotted">
        <color indexed="64"/>
      </top>
      <bottom/>
      <diagonal/>
    </border>
    <border>
      <left/>
      <right style="medium">
        <color indexed="64"/>
      </right>
      <top style="dotted">
        <color indexed="64"/>
      </top>
      <bottom/>
      <diagonal/>
    </border>
    <border diagonalUp="1">
      <left style="medium">
        <color indexed="64"/>
      </left>
      <right style="thin">
        <color indexed="64"/>
      </right>
      <top style="medium">
        <color indexed="64"/>
      </top>
      <bottom/>
      <diagonal style="thin">
        <color indexed="64"/>
      </diagonal>
    </border>
    <border diagonalUp="1">
      <left style="thin">
        <color indexed="64"/>
      </left>
      <right style="thin">
        <color indexed="64"/>
      </right>
      <top style="medium">
        <color indexed="64"/>
      </top>
      <bottom/>
      <diagonal style="thin">
        <color indexed="64"/>
      </diagonal>
    </border>
    <border>
      <left style="thin">
        <color indexed="64"/>
      </left>
      <right/>
      <top style="thin">
        <color indexed="64"/>
      </top>
      <bottom/>
      <diagonal/>
    </border>
    <border diagonalUp="1">
      <left style="medium">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 diagonalUp="1">
      <left style="medium">
        <color indexed="64"/>
      </left>
      <right style="thin">
        <color indexed="64"/>
      </right>
      <top/>
      <bottom/>
      <diagonal style="thin">
        <color indexed="64"/>
      </diagonal>
    </border>
    <border diagonalUp="1">
      <left style="thin">
        <color indexed="64"/>
      </left>
      <right style="thin">
        <color indexed="64"/>
      </right>
      <top/>
      <bottom/>
      <diagonal style="thin">
        <color indexed="64"/>
      </diagonal>
    </border>
    <border diagonalUp="1">
      <left style="medium">
        <color indexed="64"/>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medium">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style="thin">
        <color indexed="64"/>
      </top>
      <bottom/>
      <diagonal/>
    </border>
    <border>
      <left/>
      <right/>
      <top style="thin">
        <color indexed="64"/>
      </top>
      <bottom/>
      <diagonal/>
    </border>
    <border diagonalUp="1">
      <left/>
      <right/>
      <top style="thin">
        <color indexed="64"/>
      </top>
      <bottom/>
      <diagonal style="thin">
        <color indexed="64"/>
      </diagonal>
    </border>
    <border diagonalUp="1">
      <left/>
      <right/>
      <top/>
      <bottom/>
      <diagonal style="thin">
        <color indexed="64"/>
      </diagonal>
    </border>
    <border diagonalUp="1">
      <left/>
      <right/>
      <top/>
      <bottom style="thin">
        <color indexed="64"/>
      </bottom>
      <diagonal style="thin">
        <color indexed="64"/>
      </diagonal>
    </border>
  </borders>
  <cellStyleXfs count="13">
    <xf numFmtId="0" fontId="0" fillId="0" borderId="0">
      <alignment vertical="center"/>
    </xf>
    <xf numFmtId="38" fontId="1" fillId="0" borderId="0" applyFont="0" applyFill="0" applyBorder="0" applyAlignment="0" applyProtection="0">
      <alignment vertical="center"/>
    </xf>
    <xf numFmtId="0" fontId="3" fillId="0" borderId="0">
      <alignment vertical="center"/>
    </xf>
    <xf numFmtId="0" fontId="1" fillId="0" borderId="0"/>
    <xf numFmtId="0" fontId="3" fillId="0" borderId="0">
      <alignment vertical="center"/>
    </xf>
    <xf numFmtId="0" fontId="1" fillId="0" borderId="0"/>
    <xf numFmtId="38" fontId="1" fillId="0" borderId="0" applyFont="0" applyFill="0" applyBorder="0" applyAlignment="0" applyProtection="0"/>
    <xf numFmtId="0" fontId="1" fillId="0" borderId="0">
      <alignment vertical="center"/>
    </xf>
    <xf numFmtId="0" fontId="1" fillId="0" borderId="0"/>
    <xf numFmtId="0" fontId="1" fillId="0" borderId="0">
      <alignment vertical="center"/>
    </xf>
    <xf numFmtId="0" fontId="1" fillId="0" borderId="0"/>
    <xf numFmtId="0" fontId="3" fillId="0" borderId="0">
      <alignment vertical="center"/>
    </xf>
    <xf numFmtId="0" fontId="3" fillId="0" borderId="0">
      <alignment vertical="center"/>
    </xf>
  </cellStyleXfs>
  <cellXfs count="427">
    <xf numFmtId="0" fontId="0" fillId="0" borderId="0" xfId="0">
      <alignment vertical="center"/>
    </xf>
    <xf numFmtId="49" fontId="4" fillId="2" borderId="0" xfId="3" applyNumberFormat="1" applyFont="1" applyFill="1" applyAlignment="1">
      <alignment vertical="center"/>
    </xf>
    <xf numFmtId="0" fontId="4" fillId="2" borderId="0" xfId="4" applyFont="1" applyFill="1">
      <alignment vertical="center"/>
    </xf>
    <xf numFmtId="0" fontId="4" fillId="2" borderId="0" xfId="3" applyFont="1" applyFill="1" applyAlignment="1">
      <alignment vertical="center"/>
    </xf>
    <xf numFmtId="0" fontId="4" fillId="2" borderId="0" xfId="0" applyFont="1" applyFill="1" applyBorder="1">
      <alignment vertical="center"/>
    </xf>
    <xf numFmtId="0" fontId="4" fillId="2" borderId="0" xfId="0" applyFont="1" applyFill="1">
      <alignment vertical="center"/>
    </xf>
    <xf numFmtId="0" fontId="1" fillId="2" borderId="0" xfId="0" applyFont="1" applyFill="1">
      <alignment vertical="center"/>
    </xf>
    <xf numFmtId="49" fontId="4" fillId="0" borderId="0" xfId="5" applyNumberFormat="1" applyFont="1" applyFill="1" applyAlignment="1">
      <alignment vertical="center"/>
    </xf>
    <xf numFmtId="0" fontId="5" fillId="0" borderId="0" xfId="5" applyFont="1" applyFill="1" applyBorder="1" applyAlignment="1"/>
    <xf numFmtId="0" fontId="4" fillId="0" borderId="0" xfId="5" applyFont="1" applyFill="1" applyAlignment="1">
      <alignment vertical="center"/>
    </xf>
    <xf numFmtId="49" fontId="8" fillId="0" borderId="0" xfId="5" applyNumberFormat="1" applyFont="1" applyFill="1" applyAlignment="1">
      <alignment vertical="center"/>
    </xf>
    <xf numFmtId="0" fontId="8" fillId="0" borderId="0" xfId="5" applyFont="1" applyFill="1" applyAlignment="1">
      <alignment vertical="center"/>
    </xf>
    <xf numFmtId="0" fontId="1" fillId="0" borderId="0" xfId="5" applyFont="1" applyAlignment="1">
      <alignment vertical="center"/>
    </xf>
    <xf numFmtId="0" fontId="8" fillId="0" borderId="0" xfId="5" applyFont="1" applyAlignment="1">
      <alignment vertical="center"/>
    </xf>
    <xf numFmtId="0" fontId="1" fillId="0" borderId="0" xfId="5" applyFont="1" applyAlignment="1">
      <alignment horizontal="right" vertical="center"/>
    </xf>
    <xf numFmtId="49" fontId="4" fillId="0" borderId="0" xfId="5" applyNumberFormat="1" applyFont="1" applyFill="1" applyAlignment="1">
      <alignment horizontal="center" vertical="center"/>
    </xf>
    <xf numFmtId="0" fontId="4" fillId="0" borderId="0" xfId="5" applyFont="1" applyFill="1" applyAlignment="1">
      <alignment horizontal="center" vertical="center"/>
    </xf>
    <xf numFmtId="0" fontId="1" fillId="0" borderId="6" xfId="5" applyFont="1" applyFill="1" applyBorder="1" applyAlignment="1">
      <alignment vertical="center"/>
    </xf>
    <xf numFmtId="0" fontId="1" fillId="0" borderId="0" xfId="5" applyFont="1" applyFill="1" applyBorder="1" applyAlignment="1">
      <alignment vertical="center"/>
    </xf>
    <xf numFmtId="38" fontId="1" fillId="0" borderId="0" xfId="6" applyFont="1" applyFill="1" applyBorder="1" applyAlignment="1">
      <alignment vertical="center"/>
    </xf>
    <xf numFmtId="0" fontId="1" fillId="0" borderId="0" xfId="7" applyFont="1" applyFill="1" applyBorder="1" applyAlignment="1">
      <alignment vertical="center"/>
    </xf>
    <xf numFmtId="0" fontId="1" fillId="0" borderId="20" xfId="5" applyFont="1" applyFill="1" applyBorder="1" applyAlignment="1">
      <alignment horizontal="right" vertical="center"/>
    </xf>
    <xf numFmtId="0" fontId="9" fillId="0" borderId="11" xfId="5" applyFont="1" applyFill="1" applyBorder="1" applyAlignment="1">
      <alignment horizontal="center" vertical="center"/>
    </xf>
    <xf numFmtId="38" fontId="1" fillId="0" borderId="6" xfId="6" applyFont="1" applyFill="1" applyBorder="1" applyAlignment="1">
      <alignment vertical="center"/>
    </xf>
    <xf numFmtId="176" fontId="1" fillId="2" borderId="20" xfId="5" applyNumberFormat="1" applyFont="1" applyFill="1" applyBorder="1" applyAlignment="1">
      <alignment horizontal="right" vertical="center"/>
    </xf>
    <xf numFmtId="179" fontId="9" fillId="2" borderId="11" xfId="5" applyNumberFormat="1" applyFont="1" applyFill="1" applyBorder="1" applyAlignment="1">
      <alignment horizontal="center" vertical="center"/>
    </xf>
    <xf numFmtId="38" fontId="10" fillId="0" borderId="0" xfId="6" applyFont="1" applyFill="1" applyBorder="1" applyAlignment="1">
      <alignment vertical="center"/>
    </xf>
    <xf numFmtId="0" fontId="10" fillId="0" borderId="0" xfId="5" applyFont="1" applyFill="1" applyBorder="1" applyAlignment="1">
      <alignment vertical="center"/>
    </xf>
    <xf numFmtId="176" fontId="1" fillId="2" borderId="22" xfId="5" applyNumberFormat="1" applyFont="1" applyFill="1" applyBorder="1" applyAlignment="1">
      <alignment horizontal="right" vertical="center"/>
    </xf>
    <xf numFmtId="179" fontId="9" fillId="2" borderId="23" xfId="5" applyNumberFormat="1" applyFont="1" applyFill="1" applyBorder="1" applyAlignment="1">
      <alignment horizontal="center" vertical="center"/>
    </xf>
    <xf numFmtId="38" fontId="1" fillId="0" borderId="0" xfId="6" applyFont="1" applyFill="1" applyBorder="1" applyAlignment="1">
      <alignment horizontal="center" vertical="center"/>
    </xf>
    <xf numFmtId="0" fontId="1" fillId="2" borderId="20" xfId="5" applyFont="1" applyFill="1" applyBorder="1" applyAlignment="1">
      <alignment horizontal="right" vertical="center"/>
    </xf>
    <xf numFmtId="0" fontId="9" fillId="2" borderId="11" xfId="5" applyFont="1" applyFill="1" applyBorder="1" applyAlignment="1">
      <alignment horizontal="center" vertical="center"/>
    </xf>
    <xf numFmtId="179" fontId="9" fillId="2" borderId="11" xfId="5" applyNumberFormat="1" applyFont="1" applyFill="1" applyBorder="1" applyAlignment="1">
      <alignment horizontal="right" vertical="center"/>
    </xf>
    <xf numFmtId="0" fontId="9" fillId="2" borderId="11" xfId="5" applyFont="1" applyFill="1" applyBorder="1" applyAlignment="1">
      <alignment horizontal="right" vertical="center"/>
    </xf>
    <xf numFmtId="0" fontId="1" fillId="0" borderId="10" xfId="5" applyFont="1" applyFill="1" applyBorder="1" applyAlignment="1">
      <alignment vertical="center"/>
    </xf>
    <xf numFmtId="0" fontId="1" fillId="0" borderId="0" xfId="5" applyFont="1" applyFill="1" applyAlignment="1">
      <alignment vertical="center"/>
    </xf>
    <xf numFmtId="0" fontId="9" fillId="0" borderId="11" xfId="5" applyFont="1" applyFill="1" applyBorder="1" applyAlignment="1">
      <alignment horizontal="right" vertical="center"/>
    </xf>
    <xf numFmtId="176" fontId="1" fillId="2" borderId="28" xfId="5" applyNumberFormat="1" applyFont="1" applyFill="1" applyBorder="1" applyAlignment="1">
      <alignment horizontal="right" vertical="center"/>
    </xf>
    <xf numFmtId="179" fontId="9" fillId="2" borderId="29" xfId="5" applyNumberFormat="1" applyFont="1" applyFill="1" applyBorder="1" applyAlignment="1">
      <alignment horizontal="center" vertical="center"/>
    </xf>
    <xf numFmtId="176" fontId="1" fillId="2" borderId="18" xfId="5" applyNumberFormat="1" applyFont="1" applyFill="1" applyBorder="1" applyAlignment="1">
      <alignment horizontal="right" vertical="center"/>
    </xf>
    <xf numFmtId="179" fontId="9" fillId="2" borderId="19" xfId="5" applyNumberFormat="1" applyFont="1" applyFill="1" applyBorder="1" applyAlignment="1">
      <alignment horizontal="center" vertical="center"/>
    </xf>
    <xf numFmtId="0" fontId="8" fillId="0" borderId="0" xfId="5" applyFont="1" applyFill="1" applyBorder="1" applyAlignment="1">
      <alignment vertical="center"/>
    </xf>
    <xf numFmtId="0" fontId="4" fillId="0" borderId="0" xfId="5" applyFont="1" applyAlignment="1">
      <alignment horizontal="center" vertical="center"/>
    </xf>
    <xf numFmtId="0" fontId="4" fillId="0" borderId="0" xfId="5" applyFont="1" applyAlignment="1">
      <alignment horizontal="left" vertical="center"/>
    </xf>
    <xf numFmtId="0" fontId="1" fillId="2" borderId="0" xfId="4" applyFont="1" applyFill="1">
      <alignment vertical="center"/>
    </xf>
    <xf numFmtId="0" fontId="1" fillId="2" borderId="0" xfId="0" applyFont="1" applyFill="1" applyBorder="1">
      <alignment vertical="center"/>
    </xf>
    <xf numFmtId="49" fontId="1" fillId="2" borderId="0" xfId="0" applyNumberFormat="1" applyFont="1" applyFill="1">
      <alignment vertical="center"/>
    </xf>
    <xf numFmtId="0" fontId="12" fillId="2" borderId="0" xfId="0" applyFont="1" applyFill="1" applyBorder="1" applyAlignment="1"/>
    <xf numFmtId="0" fontId="1" fillId="2" borderId="0" xfId="0" applyFont="1" applyFill="1" applyBorder="1" applyAlignment="1"/>
    <xf numFmtId="0" fontId="1" fillId="2" borderId="0" xfId="0" applyFont="1" applyFill="1" applyBorder="1" applyAlignment="1">
      <alignment horizontal="right"/>
    </xf>
    <xf numFmtId="38" fontId="1" fillId="2" borderId="6" xfId="1" applyFont="1" applyFill="1" applyBorder="1" applyAlignment="1">
      <alignment vertical="center"/>
    </xf>
    <xf numFmtId="38" fontId="1" fillId="2" borderId="0" xfId="1" applyFont="1" applyFill="1" applyBorder="1" applyAlignment="1">
      <alignment vertical="center"/>
    </xf>
    <xf numFmtId="0" fontId="1" fillId="2" borderId="0" xfId="0" applyFont="1" applyFill="1" applyBorder="1" applyAlignment="1">
      <alignment vertical="center"/>
    </xf>
    <xf numFmtId="176" fontId="1" fillId="2" borderId="20" xfId="0" applyNumberFormat="1" applyFont="1" applyFill="1" applyBorder="1" applyAlignment="1">
      <alignment horizontal="right" vertical="center"/>
    </xf>
    <xf numFmtId="0" fontId="9" fillId="2" borderId="11" xfId="0" applyFont="1" applyFill="1" applyBorder="1" applyAlignment="1">
      <alignment horizontal="center" vertical="center"/>
    </xf>
    <xf numFmtId="179" fontId="9" fillId="2" borderId="11" xfId="0" applyNumberFormat="1" applyFont="1" applyFill="1" applyBorder="1" applyAlignment="1">
      <alignment horizontal="center" vertical="center"/>
    </xf>
    <xf numFmtId="0" fontId="13" fillId="2" borderId="0" xfId="0" applyFont="1" applyFill="1" applyBorder="1" applyAlignment="1">
      <alignment vertical="center"/>
    </xf>
    <xf numFmtId="38" fontId="1" fillId="2" borderId="21" xfId="1" applyFont="1" applyFill="1" applyBorder="1" applyAlignment="1">
      <alignment vertical="center"/>
    </xf>
    <xf numFmtId="38" fontId="1" fillId="2" borderId="7" xfId="1" applyFont="1" applyFill="1" applyBorder="1" applyAlignment="1">
      <alignment vertical="center"/>
    </xf>
    <xf numFmtId="0" fontId="1" fillId="2" borderId="7" xfId="0" applyFont="1" applyFill="1" applyBorder="1" applyAlignment="1">
      <alignment vertical="center"/>
    </xf>
    <xf numFmtId="177" fontId="1" fillId="2" borderId="22" xfId="0" applyNumberFormat="1" applyFont="1" applyFill="1" applyBorder="1" applyAlignment="1">
      <alignment horizontal="right" vertical="center"/>
    </xf>
    <xf numFmtId="37" fontId="9" fillId="2" borderId="23" xfId="0" applyNumberFormat="1" applyFont="1" applyFill="1" applyBorder="1" applyAlignment="1">
      <alignment horizontal="center" vertical="center"/>
    </xf>
    <xf numFmtId="38" fontId="1" fillId="2" borderId="16" xfId="1" applyFont="1" applyFill="1" applyBorder="1" applyAlignment="1">
      <alignment vertical="center"/>
    </xf>
    <xf numFmtId="38" fontId="1" fillId="2" borderId="17" xfId="1" applyFont="1" applyFill="1" applyBorder="1" applyAlignment="1">
      <alignment vertical="center"/>
    </xf>
    <xf numFmtId="0" fontId="13" fillId="2" borderId="17" xfId="0" applyFont="1" applyFill="1" applyBorder="1" applyAlignment="1">
      <alignment vertical="center"/>
    </xf>
    <xf numFmtId="177" fontId="1" fillId="2" borderId="18" xfId="0" applyNumberFormat="1" applyFont="1" applyFill="1" applyBorder="1" applyAlignment="1">
      <alignment horizontal="right" vertical="center"/>
    </xf>
    <xf numFmtId="179" fontId="9" fillId="2" borderId="19" xfId="0" applyNumberFormat="1" applyFont="1" applyFill="1" applyBorder="1" applyAlignment="1">
      <alignment horizontal="center" vertical="center"/>
    </xf>
    <xf numFmtId="49" fontId="8" fillId="2" borderId="0" xfId="1" applyNumberFormat="1" applyFont="1" applyFill="1" applyBorder="1" applyAlignment="1">
      <alignment vertical="center"/>
    </xf>
    <xf numFmtId="0" fontId="4" fillId="2" borderId="0" xfId="0" applyFont="1" applyFill="1" applyAlignment="1">
      <alignment vertical="center"/>
    </xf>
    <xf numFmtId="38" fontId="8" fillId="2" borderId="2" xfId="1" applyFont="1" applyFill="1" applyBorder="1" applyAlignment="1">
      <alignment vertical="center"/>
    </xf>
    <xf numFmtId="38" fontId="14" fillId="2" borderId="2" xfId="1" applyFont="1" applyFill="1" applyBorder="1" applyAlignment="1">
      <alignment vertical="center"/>
    </xf>
    <xf numFmtId="0" fontId="15" fillId="2" borderId="2" xfId="0" applyFont="1" applyFill="1" applyBorder="1" applyAlignment="1">
      <alignment vertical="center"/>
    </xf>
    <xf numFmtId="0" fontId="4" fillId="2" borderId="0" xfId="0" applyFont="1" applyFill="1" applyAlignment="1">
      <alignment horizontal="left" vertical="center"/>
    </xf>
    <xf numFmtId="38" fontId="14" fillId="2" borderId="0" xfId="1" applyFont="1" applyFill="1" applyBorder="1" applyAlignment="1">
      <alignment vertical="center"/>
    </xf>
    <xf numFmtId="0" fontId="15" fillId="2" borderId="0" xfId="0" applyFont="1" applyFill="1" applyBorder="1" applyAlignment="1">
      <alignment vertical="center"/>
    </xf>
    <xf numFmtId="0" fontId="1" fillId="2" borderId="0" xfId="0" applyFont="1" applyFill="1" applyAlignment="1"/>
    <xf numFmtId="49" fontId="4" fillId="0" borderId="0" xfId="8" applyNumberFormat="1" applyFont="1" applyFill="1" applyAlignment="1">
      <alignment vertical="center"/>
    </xf>
    <xf numFmtId="0" fontId="12" fillId="0" borderId="0" xfId="8" applyFont="1" applyFill="1" applyBorder="1" applyAlignment="1"/>
    <xf numFmtId="0" fontId="4" fillId="0" borderId="0" xfId="8" applyFont="1" applyFill="1" applyAlignment="1">
      <alignment vertical="center"/>
    </xf>
    <xf numFmtId="0" fontId="12" fillId="0" borderId="0" xfId="8" applyFont="1" applyFill="1" applyBorder="1" applyAlignment="1">
      <alignment horizontal="center"/>
    </xf>
    <xf numFmtId="0" fontId="1" fillId="0" borderId="0" xfId="8" applyFont="1" applyFill="1" applyBorder="1" applyAlignment="1">
      <alignment horizontal="center"/>
    </xf>
    <xf numFmtId="0" fontId="1" fillId="0" borderId="0" xfId="8" applyFont="1" applyFill="1" applyBorder="1" applyAlignment="1"/>
    <xf numFmtId="0" fontId="1" fillId="0" borderId="0" xfId="8" applyFont="1" applyFill="1" applyBorder="1" applyAlignment="1">
      <alignment horizontal="right"/>
    </xf>
    <xf numFmtId="0" fontId="1" fillId="0" borderId="0" xfId="8" applyFont="1" applyFill="1" applyAlignment="1">
      <alignment vertical="center"/>
    </xf>
    <xf numFmtId="0" fontId="1" fillId="0" borderId="2" xfId="8" applyFont="1" applyFill="1" applyBorder="1" applyAlignment="1">
      <alignment vertical="center"/>
    </xf>
    <xf numFmtId="0" fontId="1" fillId="0" borderId="33" xfId="8" applyFont="1" applyFill="1" applyBorder="1" applyAlignment="1">
      <alignment vertical="center"/>
    </xf>
    <xf numFmtId="0" fontId="1" fillId="0" borderId="0" xfId="8" applyFont="1" applyFill="1" applyAlignment="1">
      <alignment horizontal="center" vertical="center"/>
    </xf>
    <xf numFmtId="38" fontId="1" fillId="0" borderId="38" xfId="6" applyFont="1" applyFill="1" applyBorder="1" applyAlignment="1">
      <alignment vertical="center"/>
    </xf>
    <xf numFmtId="38" fontId="1" fillId="0" borderId="4" xfId="6" applyFont="1" applyFill="1" applyBorder="1" applyAlignment="1">
      <alignment vertical="center"/>
    </xf>
    <xf numFmtId="0" fontId="1" fillId="0" borderId="4" xfId="8" applyFont="1" applyFill="1" applyBorder="1" applyAlignment="1">
      <alignment vertical="center"/>
    </xf>
    <xf numFmtId="176" fontId="1" fillId="0" borderId="3" xfId="8" applyNumberFormat="1" applyFont="1" applyFill="1" applyBorder="1" applyAlignment="1">
      <alignment horizontal="right" vertical="center"/>
    </xf>
    <xf numFmtId="180" fontId="9" fillId="0" borderId="4" xfId="8" applyNumberFormat="1" applyFont="1" applyFill="1" applyBorder="1" applyAlignment="1">
      <alignment horizontal="center" vertical="center"/>
    </xf>
    <xf numFmtId="176" fontId="9" fillId="0" borderId="39" xfId="8" applyNumberFormat="1" applyFont="1" applyFill="1" applyBorder="1" applyAlignment="1">
      <alignment horizontal="center" vertical="center"/>
    </xf>
    <xf numFmtId="176" fontId="1" fillId="0" borderId="4" xfId="8" applyNumberFormat="1" applyFont="1" applyFill="1" applyBorder="1" applyAlignment="1">
      <alignment horizontal="right" vertical="center"/>
    </xf>
    <xf numFmtId="176" fontId="9" fillId="0" borderId="5" xfId="8" applyNumberFormat="1" applyFont="1" applyFill="1" applyBorder="1" applyAlignment="1">
      <alignment horizontal="center" vertical="center"/>
    </xf>
    <xf numFmtId="0" fontId="1" fillId="0" borderId="0" xfId="8" applyFont="1" applyFill="1" applyBorder="1" applyAlignment="1">
      <alignment vertical="center"/>
    </xf>
    <xf numFmtId="176" fontId="1" fillId="0" borderId="20" xfId="8" applyNumberFormat="1" applyFont="1" applyFill="1" applyBorder="1" applyAlignment="1">
      <alignment horizontal="right" vertical="center"/>
    </xf>
    <xf numFmtId="180" fontId="9" fillId="0" borderId="0" xfId="8" applyNumberFormat="1" applyFont="1" applyFill="1" applyBorder="1" applyAlignment="1">
      <alignment horizontal="center" vertical="center"/>
    </xf>
    <xf numFmtId="176" fontId="9" fillId="0" borderId="10" xfId="8" applyNumberFormat="1" applyFont="1" applyFill="1" applyBorder="1" applyAlignment="1">
      <alignment horizontal="center" vertical="center"/>
    </xf>
    <xf numFmtId="176" fontId="1" fillId="0" borderId="0" xfId="8" applyNumberFormat="1" applyFont="1" applyFill="1" applyBorder="1" applyAlignment="1">
      <alignment horizontal="right" vertical="center"/>
    </xf>
    <xf numFmtId="176" fontId="9" fillId="0" borderId="9" xfId="8" applyNumberFormat="1" applyFont="1" applyFill="1" applyBorder="1" applyAlignment="1">
      <alignment horizontal="center" vertical="center"/>
    </xf>
    <xf numFmtId="0" fontId="1" fillId="0" borderId="6" xfId="8" applyFont="1" applyFill="1" applyBorder="1" applyAlignment="1">
      <alignment vertical="center"/>
    </xf>
    <xf numFmtId="176" fontId="9" fillId="0" borderId="11" xfId="8" applyNumberFormat="1" applyFont="1" applyFill="1" applyBorder="1" applyAlignment="1">
      <alignment horizontal="center" vertical="center"/>
    </xf>
    <xf numFmtId="0" fontId="1" fillId="0" borderId="6" xfId="9" applyFont="1" applyFill="1" applyBorder="1" applyAlignment="1">
      <alignment horizontal="left" vertical="center"/>
    </xf>
    <xf numFmtId="0" fontId="1" fillId="0" borderId="0" xfId="9" applyFont="1" applyFill="1" applyBorder="1" applyAlignment="1">
      <alignment horizontal="left" vertical="center"/>
    </xf>
    <xf numFmtId="38" fontId="1" fillId="0" borderId="12" xfId="6" applyFont="1" applyFill="1" applyBorder="1" applyAlignment="1">
      <alignment vertical="center"/>
    </xf>
    <xf numFmtId="0" fontId="1" fillId="0" borderId="13" xfId="9" applyFont="1" applyFill="1" applyBorder="1" applyAlignment="1">
      <alignment vertical="center"/>
    </xf>
    <xf numFmtId="0" fontId="1" fillId="0" borderId="13" xfId="8" applyFont="1" applyFill="1" applyBorder="1" applyAlignment="1">
      <alignment vertical="center"/>
    </xf>
    <xf numFmtId="176" fontId="1" fillId="0" borderId="24" xfId="8" applyNumberFormat="1" applyFont="1" applyFill="1" applyBorder="1" applyAlignment="1">
      <alignment horizontal="right" vertical="center"/>
    </xf>
    <xf numFmtId="180" fontId="9" fillId="0" borderId="13" xfId="8" applyNumberFormat="1" applyFont="1" applyFill="1" applyBorder="1" applyAlignment="1">
      <alignment horizontal="center" vertical="center"/>
    </xf>
    <xf numFmtId="176" fontId="9" fillId="0" borderId="14" xfId="8" applyNumberFormat="1" applyFont="1" applyFill="1" applyBorder="1" applyAlignment="1">
      <alignment horizontal="center" vertical="center"/>
    </xf>
    <xf numFmtId="176" fontId="1" fillId="0" borderId="13" xfId="8" applyNumberFormat="1" applyFont="1" applyFill="1" applyBorder="1" applyAlignment="1">
      <alignment horizontal="right" vertical="center"/>
    </xf>
    <xf numFmtId="176" fontId="9" fillId="0" borderId="15" xfId="8" applyNumberFormat="1" applyFont="1" applyFill="1" applyBorder="1" applyAlignment="1">
      <alignment horizontal="center" vertical="center"/>
    </xf>
    <xf numFmtId="38" fontId="1" fillId="0" borderId="21" xfId="6" applyFont="1" applyFill="1" applyBorder="1" applyAlignment="1">
      <alignment vertical="center"/>
    </xf>
    <xf numFmtId="0" fontId="1" fillId="0" borderId="7" xfId="9" applyFont="1" applyFill="1" applyBorder="1" applyAlignment="1">
      <alignment vertical="center"/>
    </xf>
    <xf numFmtId="0" fontId="1" fillId="0" borderId="46" xfId="9" applyFont="1" applyFill="1" applyBorder="1" applyAlignment="1">
      <alignment vertical="center"/>
    </xf>
    <xf numFmtId="0" fontId="1" fillId="0" borderId="7" xfId="8" applyFont="1" applyFill="1" applyBorder="1" applyAlignment="1">
      <alignment vertical="center"/>
    </xf>
    <xf numFmtId="176" fontId="1" fillId="0" borderId="22" xfId="8" applyNumberFormat="1" applyFont="1" applyFill="1" applyBorder="1" applyAlignment="1">
      <alignment horizontal="right" vertical="center"/>
    </xf>
    <xf numFmtId="180" fontId="9" fillId="0" borderId="47" xfId="8" applyNumberFormat="1" applyFont="1" applyFill="1" applyBorder="1" applyAlignment="1">
      <alignment horizontal="center" vertical="center"/>
    </xf>
    <xf numFmtId="176" fontId="1" fillId="0" borderId="7" xfId="8" applyNumberFormat="1" applyFont="1" applyFill="1" applyBorder="1" applyAlignment="1">
      <alignment horizontal="right" vertical="center"/>
    </xf>
    <xf numFmtId="176" fontId="9" fillId="0" borderId="23" xfId="8" applyNumberFormat="1" applyFont="1" applyFill="1" applyBorder="1" applyAlignment="1">
      <alignment horizontal="center" vertical="center"/>
    </xf>
    <xf numFmtId="0" fontId="1" fillId="0" borderId="0" xfId="9" applyFont="1" applyFill="1" applyBorder="1" applyAlignment="1">
      <alignment vertical="center"/>
    </xf>
    <xf numFmtId="0" fontId="1" fillId="0" borderId="13" xfId="9" applyFont="1" applyFill="1" applyBorder="1" applyAlignment="1">
      <alignment horizontal="left" vertical="center"/>
    </xf>
    <xf numFmtId="38" fontId="8" fillId="0" borderId="0" xfId="6" applyFont="1" applyFill="1" applyBorder="1" applyAlignment="1">
      <alignment vertical="center"/>
    </xf>
    <xf numFmtId="38" fontId="1" fillId="0" borderId="25" xfId="6" applyFont="1" applyFill="1" applyBorder="1" applyAlignment="1">
      <alignment vertical="center"/>
    </xf>
    <xf numFmtId="0" fontId="1" fillId="0" borderId="26" xfId="9" applyFont="1" applyFill="1" applyBorder="1" applyAlignment="1">
      <alignment vertical="center"/>
    </xf>
    <xf numFmtId="0" fontId="1" fillId="0" borderId="26" xfId="9" applyFont="1" applyFill="1" applyBorder="1" applyAlignment="1">
      <alignment horizontal="left" vertical="center"/>
    </xf>
    <xf numFmtId="0" fontId="10" fillId="0" borderId="26" xfId="9" applyFont="1" applyFill="1" applyBorder="1" applyAlignment="1">
      <alignment horizontal="left" vertical="center"/>
    </xf>
    <xf numFmtId="0" fontId="1" fillId="0" borderId="26" xfId="8" applyFont="1" applyFill="1" applyBorder="1" applyAlignment="1">
      <alignment vertical="center"/>
    </xf>
    <xf numFmtId="176" fontId="1" fillId="0" borderId="28" xfId="8" applyNumberFormat="1" applyFont="1" applyFill="1" applyBorder="1" applyAlignment="1">
      <alignment horizontal="right" vertical="center"/>
    </xf>
    <xf numFmtId="180" fontId="9" fillId="0" borderId="26" xfId="8" applyNumberFormat="1" applyFont="1" applyFill="1" applyBorder="1" applyAlignment="1">
      <alignment horizontal="center" vertical="center"/>
    </xf>
    <xf numFmtId="176" fontId="9" fillId="0" borderId="27" xfId="8" applyNumberFormat="1" applyFont="1" applyFill="1" applyBorder="1" applyAlignment="1">
      <alignment horizontal="center" vertical="center"/>
    </xf>
    <xf numFmtId="176" fontId="1" fillId="0" borderId="26" xfId="8" applyNumberFormat="1" applyFont="1" applyFill="1" applyBorder="1" applyAlignment="1">
      <alignment horizontal="right" vertical="center"/>
    </xf>
    <xf numFmtId="176" fontId="9" fillId="0" borderId="29" xfId="6" applyNumberFormat="1" applyFont="1" applyFill="1" applyBorder="1" applyAlignment="1">
      <alignment horizontal="center" vertical="center"/>
    </xf>
    <xf numFmtId="38" fontId="1" fillId="0" borderId="34" xfId="6" applyFont="1" applyFill="1" applyBorder="1" applyAlignment="1">
      <alignment vertical="center"/>
    </xf>
    <xf numFmtId="0" fontId="1" fillId="0" borderId="35" xfId="9" applyFont="1" applyFill="1" applyBorder="1" applyAlignment="1">
      <alignment vertical="center"/>
    </xf>
    <xf numFmtId="0" fontId="1" fillId="0" borderId="35" xfId="9" applyFont="1" applyFill="1" applyBorder="1" applyAlignment="1">
      <alignment horizontal="left" vertical="center"/>
    </xf>
    <xf numFmtId="0" fontId="1" fillId="0" borderId="35" xfId="8" applyFont="1" applyFill="1" applyBorder="1" applyAlignment="1">
      <alignment vertical="center"/>
    </xf>
    <xf numFmtId="176" fontId="1" fillId="0" borderId="37" xfId="8" applyNumberFormat="1" applyFont="1" applyFill="1" applyBorder="1" applyAlignment="1">
      <alignment horizontal="right" vertical="center"/>
    </xf>
    <xf numFmtId="180" fontId="9" fillId="0" borderId="35" xfId="8" applyNumberFormat="1" applyFont="1" applyFill="1" applyBorder="1" applyAlignment="1">
      <alignment horizontal="center" vertical="center"/>
    </xf>
    <xf numFmtId="176" fontId="9" fillId="0" borderId="36" xfId="8" applyNumberFormat="1" applyFont="1" applyFill="1" applyBorder="1" applyAlignment="1">
      <alignment horizontal="center" vertical="center"/>
    </xf>
    <xf numFmtId="176" fontId="1" fillId="0" borderId="35" xfId="8" applyNumberFormat="1" applyFont="1" applyFill="1" applyBorder="1" applyAlignment="1">
      <alignment horizontal="right" vertical="center"/>
    </xf>
    <xf numFmtId="176" fontId="9" fillId="0" borderId="53" xfId="6" applyNumberFormat="1" applyFont="1" applyFill="1" applyBorder="1" applyAlignment="1">
      <alignment horizontal="center" vertical="center"/>
    </xf>
    <xf numFmtId="0" fontId="1" fillId="0" borderId="2" xfId="8" applyFont="1" applyFill="1" applyBorder="1" applyAlignment="1">
      <alignment vertical="top" wrapText="1"/>
    </xf>
    <xf numFmtId="0" fontId="1" fillId="0" borderId="2" xfId="8" applyFont="1" applyFill="1" applyBorder="1" applyAlignment="1">
      <alignment vertical="top"/>
    </xf>
    <xf numFmtId="0" fontId="1" fillId="0" borderId="0" xfId="8" applyFont="1" applyFill="1" applyBorder="1" applyAlignment="1">
      <alignment vertical="top"/>
    </xf>
    <xf numFmtId="0" fontId="4" fillId="0" borderId="0" xfId="8" applyFont="1" applyAlignment="1">
      <alignment horizontal="left" vertical="center"/>
    </xf>
    <xf numFmtId="0" fontId="1" fillId="0" borderId="0" xfId="8" applyFont="1" applyAlignment="1">
      <alignment horizontal="center" vertical="center"/>
    </xf>
    <xf numFmtId="0" fontId="1" fillId="0" borderId="0" xfId="8" applyFont="1"/>
    <xf numFmtId="0" fontId="10" fillId="2" borderId="0" xfId="4" applyFont="1" applyFill="1">
      <alignment vertical="center"/>
    </xf>
    <xf numFmtId="0" fontId="16" fillId="2" borderId="0" xfId="3" applyFont="1" applyFill="1" applyAlignment="1">
      <alignment vertical="center"/>
    </xf>
    <xf numFmtId="49" fontId="8" fillId="2" borderId="0" xfId="3" applyNumberFormat="1" applyFont="1" applyFill="1" applyBorder="1" applyAlignment="1">
      <alignment vertical="center"/>
    </xf>
    <xf numFmtId="0" fontId="8" fillId="2" borderId="0" xfId="3" applyFont="1" applyFill="1" applyBorder="1" applyAlignment="1">
      <alignment vertical="center"/>
    </xf>
    <xf numFmtId="0" fontId="1" fillId="2" borderId="0" xfId="3" applyFont="1" applyFill="1" applyBorder="1" applyAlignment="1">
      <alignment vertical="center"/>
    </xf>
    <xf numFmtId="0" fontId="1" fillId="2" borderId="0" xfId="3" applyFont="1" applyFill="1" applyBorder="1" applyAlignment="1">
      <alignment horizontal="right" vertical="center"/>
    </xf>
    <xf numFmtId="49" fontId="4" fillId="2" borderId="0" xfId="3" applyNumberFormat="1" applyFont="1" applyFill="1" applyAlignment="1">
      <alignment horizontal="center" vertical="center"/>
    </xf>
    <xf numFmtId="0" fontId="4" fillId="2" borderId="0" xfId="3" applyFont="1" applyFill="1" applyAlignment="1">
      <alignment horizontal="center" vertical="center"/>
    </xf>
    <xf numFmtId="38" fontId="1" fillId="2" borderId="1" xfId="6" applyFont="1" applyFill="1" applyBorder="1" applyAlignment="1">
      <alignment vertical="center"/>
    </xf>
    <xf numFmtId="0" fontId="1" fillId="2" borderId="2" xfId="9" applyFont="1" applyFill="1" applyBorder="1" applyAlignment="1">
      <alignment vertical="center"/>
    </xf>
    <xf numFmtId="0" fontId="1" fillId="2" borderId="2" xfId="9" applyFont="1" applyFill="1" applyBorder="1" applyAlignment="1">
      <alignment horizontal="left" vertical="center"/>
    </xf>
    <xf numFmtId="0" fontId="1" fillId="2" borderId="2" xfId="3" applyFont="1" applyFill="1" applyBorder="1" applyAlignment="1">
      <alignment vertical="center"/>
    </xf>
    <xf numFmtId="0" fontId="1" fillId="2" borderId="31" xfId="3" applyFont="1" applyFill="1" applyBorder="1" applyAlignment="1">
      <alignment vertical="center"/>
    </xf>
    <xf numFmtId="0" fontId="1" fillId="2" borderId="32" xfId="3" applyFont="1" applyFill="1" applyBorder="1" applyAlignment="1">
      <alignment vertical="center"/>
    </xf>
    <xf numFmtId="0" fontId="9" fillId="2" borderId="33" xfId="3" applyFont="1" applyFill="1" applyBorder="1" applyAlignment="1">
      <alignment vertical="center"/>
    </xf>
    <xf numFmtId="38" fontId="1" fillId="2" borderId="6" xfId="6" applyFont="1" applyFill="1" applyBorder="1" applyAlignment="1">
      <alignment vertical="center"/>
    </xf>
    <xf numFmtId="0" fontId="1" fillId="2" borderId="0" xfId="9" applyFont="1" applyFill="1" applyBorder="1" applyAlignment="1">
      <alignment vertical="center"/>
    </xf>
    <xf numFmtId="0" fontId="1" fillId="2" borderId="0" xfId="9" applyFont="1" applyFill="1" applyBorder="1" applyAlignment="1">
      <alignment horizontal="left" vertical="center"/>
    </xf>
    <xf numFmtId="0" fontId="1" fillId="2" borderId="10" xfId="3" applyFont="1" applyFill="1" applyBorder="1" applyAlignment="1">
      <alignment vertical="center"/>
    </xf>
    <xf numFmtId="176" fontId="1" fillId="2" borderId="20" xfId="3" applyNumberFormat="1" applyFont="1" applyFill="1" applyBorder="1" applyAlignment="1">
      <alignment horizontal="right" vertical="center"/>
    </xf>
    <xf numFmtId="179" fontId="9" fillId="2" borderId="11" xfId="3" applyNumberFormat="1" applyFont="1" applyFill="1" applyBorder="1" applyAlignment="1">
      <alignment horizontal="center" vertical="center"/>
    </xf>
    <xf numFmtId="0" fontId="1" fillId="2" borderId="6" xfId="3" applyFont="1" applyFill="1" applyBorder="1" applyAlignment="1">
      <alignment vertical="center"/>
    </xf>
    <xf numFmtId="0" fontId="1" fillId="2" borderId="6" xfId="7" applyFont="1" applyFill="1" applyBorder="1" applyAlignment="1">
      <alignment vertical="center"/>
    </xf>
    <xf numFmtId="0" fontId="1" fillId="2" borderId="0" xfId="7" applyFont="1" applyFill="1" applyBorder="1" applyAlignment="1">
      <alignment vertical="center"/>
    </xf>
    <xf numFmtId="178" fontId="9" fillId="2" borderId="11" xfId="3" applyNumberFormat="1" applyFont="1" applyFill="1" applyBorder="1" applyAlignment="1">
      <alignment horizontal="center" vertical="center"/>
    </xf>
    <xf numFmtId="38" fontId="1" fillId="2" borderId="0" xfId="6" applyFont="1" applyFill="1" applyBorder="1" applyAlignment="1">
      <alignment vertical="center"/>
    </xf>
    <xf numFmtId="0" fontId="1" fillId="2" borderId="21" xfId="3" applyFont="1" applyFill="1" applyBorder="1" applyAlignment="1">
      <alignment vertical="center"/>
    </xf>
    <xf numFmtId="0" fontId="1" fillId="2" borderId="7" xfId="3" applyFont="1" applyFill="1" applyBorder="1" applyAlignment="1">
      <alignment vertical="center"/>
    </xf>
    <xf numFmtId="38" fontId="1" fillId="2" borderId="7" xfId="6" applyFont="1" applyFill="1" applyBorder="1" applyAlignment="1">
      <alignment vertical="center"/>
    </xf>
    <xf numFmtId="0" fontId="1" fillId="2" borderId="7" xfId="7" applyFont="1" applyFill="1" applyBorder="1" applyAlignment="1">
      <alignment vertical="center"/>
    </xf>
    <xf numFmtId="0" fontId="1" fillId="2" borderId="47" xfId="3" applyFont="1" applyFill="1" applyBorder="1" applyAlignment="1">
      <alignment vertical="center"/>
    </xf>
    <xf numFmtId="176" fontId="1" fillId="2" borderId="22" xfId="3" applyNumberFormat="1" applyFont="1" applyFill="1" applyBorder="1" applyAlignment="1">
      <alignment horizontal="right" vertical="center"/>
    </xf>
    <xf numFmtId="179" fontId="9" fillId="2" borderId="23" xfId="3" applyNumberFormat="1" applyFont="1" applyFill="1" applyBorder="1" applyAlignment="1">
      <alignment horizontal="center" vertical="center"/>
    </xf>
    <xf numFmtId="176" fontId="1" fillId="2" borderId="20" xfId="3" applyNumberFormat="1" applyFont="1" applyFill="1" applyBorder="1" applyAlignment="1">
      <alignment horizontal="center" vertical="center"/>
    </xf>
    <xf numFmtId="0" fontId="9" fillId="2" borderId="11" xfId="3" applyFont="1" applyFill="1" applyBorder="1" applyAlignment="1">
      <alignment horizontal="center" vertical="center"/>
    </xf>
    <xf numFmtId="0" fontId="1" fillId="2" borderId="0" xfId="3" applyFont="1" applyFill="1" applyBorder="1" applyAlignment="1">
      <alignment horizontal="left" vertical="center"/>
    </xf>
    <xf numFmtId="0" fontId="1" fillId="2" borderId="7" xfId="3" applyFont="1" applyFill="1" applyBorder="1" applyAlignment="1">
      <alignment horizontal="left" vertical="center"/>
    </xf>
    <xf numFmtId="176" fontId="1" fillId="2" borderId="24" xfId="3" applyNumberFormat="1" applyFont="1" applyFill="1" applyBorder="1" applyAlignment="1">
      <alignment horizontal="right" vertical="center"/>
    </xf>
    <xf numFmtId="176" fontId="1" fillId="2" borderId="18" xfId="3" applyNumberFormat="1" applyFont="1" applyFill="1" applyBorder="1" applyAlignment="1">
      <alignment horizontal="right" vertical="center"/>
    </xf>
    <xf numFmtId="179" fontId="9" fillId="2" borderId="19" xfId="3" applyNumberFormat="1" applyFont="1" applyFill="1" applyBorder="1" applyAlignment="1">
      <alignment horizontal="center" vertical="center"/>
    </xf>
    <xf numFmtId="0" fontId="1" fillId="2" borderId="2" xfId="3" applyFont="1" applyFill="1" applyBorder="1" applyAlignment="1">
      <alignment horizontal="left" vertical="center"/>
    </xf>
    <xf numFmtId="176" fontId="1" fillId="2" borderId="0" xfId="3" applyNumberFormat="1" applyFont="1" applyFill="1" applyBorder="1" applyAlignment="1">
      <alignment horizontal="right" vertical="center"/>
    </xf>
    <xf numFmtId="179" fontId="9" fillId="2" borderId="2" xfId="3" applyNumberFormat="1" applyFont="1" applyFill="1" applyBorder="1" applyAlignment="1">
      <alignment horizontal="center" vertical="center"/>
    </xf>
    <xf numFmtId="0" fontId="1" fillId="2" borderId="38" xfId="3" applyFont="1" applyFill="1" applyBorder="1" applyAlignment="1">
      <alignment horizontal="left" vertical="center"/>
    </xf>
    <xf numFmtId="0" fontId="1" fillId="2" borderId="4" xfId="3" applyFont="1" applyFill="1" applyBorder="1" applyAlignment="1">
      <alignment horizontal="left" vertical="center"/>
    </xf>
    <xf numFmtId="176" fontId="1" fillId="2" borderId="3" xfId="3" applyNumberFormat="1" applyFont="1" applyFill="1" applyBorder="1" applyAlignment="1">
      <alignment horizontal="right" vertical="center"/>
    </xf>
    <xf numFmtId="179" fontId="9" fillId="2" borderId="5" xfId="3" applyNumberFormat="1" applyFont="1" applyFill="1" applyBorder="1" applyAlignment="1">
      <alignment horizontal="center" vertical="center"/>
    </xf>
    <xf numFmtId="0" fontId="1" fillId="2" borderId="12" xfId="3" applyFont="1" applyFill="1" applyBorder="1" applyAlignment="1">
      <alignment horizontal="left" vertical="center"/>
    </xf>
    <xf numFmtId="0" fontId="1" fillId="2" borderId="13" xfId="3" applyFont="1" applyFill="1" applyBorder="1" applyAlignment="1">
      <alignment horizontal="left" vertical="center"/>
    </xf>
    <xf numFmtId="0" fontId="1" fillId="2" borderId="25" xfId="3" applyFont="1" applyFill="1" applyBorder="1" applyAlignment="1">
      <alignment horizontal="left" vertical="center"/>
    </xf>
    <xf numFmtId="0" fontId="1" fillId="2" borderId="26" xfId="3" applyFont="1" applyFill="1" applyBorder="1" applyAlignment="1">
      <alignment horizontal="left" vertical="center"/>
    </xf>
    <xf numFmtId="176" fontId="1" fillId="2" borderId="28" xfId="3" applyNumberFormat="1" applyFont="1" applyFill="1" applyBorder="1" applyAlignment="1">
      <alignment horizontal="right" vertical="center"/>
    </xf>
    <xf numFmtId="179" fontId="9" fillId="2" borderId="29" xfId="3" applyNumberFormat="1" applyFont="1" applyFill="1" applyBorder="1" applyAlignment="1">
      <alignment horizontal="center" vertical="center"/>
    </xf>
    <xf numFmtId="0" fontId="1" fillId="2" borderId="16" xfId="3" applyFont="1" applyFill="1" applyBorder="1" applyAlignment="1">
      <alignment vertical="center"/>
    </xf>
    <xf numFmtId="0" fontId="1" fillId="2" borderId="17" xfId="3" applyFont="1" applyFill="1" applyBorder="1" applyAlignment="1">
      <alignment vertical="center"/>
    </xf>
    <xf numFmtId="38" fontId="1" fillId="2" borderId="17" xfId="6" applyFont="1" applyFill="1" applyBorder="1" applyAlignment="1">
      <alignment vertical="center"/>
    </xf>
    <xf numFmtId="0" fontId="1" fillId="2" borderId="17" xfId="7" applyFont="1" applyFill="1" applyBorder="1" applyAlignment="1">
      <alignment vertical="center"/>
    </xf>
    <xf numFmtId="38" fontId="8" fillId="2" borderId="0" xfId="6" applyFont="1" applyFill="1" applyBorder="1" applyAlignment="1">
      <alignment vertical="center"/>
    </xf>
    <xf numFmtId="0" fontId="8" fillId="2" borderId="0" xfId="7" applyFont="1" applyFill="1" applyBorder="1" applyAlignment="1">
      <alignment vertical="center"/>
    </xf>
    <xf numFmtId="0" fontId="8" fillId="2" borderId="0" xfId="9" applyFont="1" applyFill="1" applyBorder="1" applyAlignment="1">
      <alignment horizontal="left" vertical="center"/>
    </xf>
    <xf numFmtId="0" fontId="4" fillId="2" borderId="0" xfId="3" applyFont="1" applyFill="1" applyBorder="1" applyAlignment="1">
      <alignment vertical="center"/>
    </xf>
    <xf numFmtId="0" fontId="4" fillId="2" borderId="0" xfId="3" applyFont="1" applyFill="1" applyAlignment="1">
      <alignment horizontal="left" vertical="center"/>
    </xf>
    <xf numFmtId="0" fontId="8" fillId="2" borderId="0" xfId="3" applyFont="1" applyFill="1" applyBorder="1" applyAlignment="1">
      <alignment horizontal="left" vertical="center"/>
    </xf>
    <xf numFmtId="49" fontId="4" fillId="0" borderId="0" xfId="10" applyNumberFormat="1" applyFont="1" applyAlignment="1">
      <alignment vertical="center"/>
    </xf>
    <xf numFmtId="49" fontId="1" fillId="0" borderId="0" xfId="11" applyNumberFormat="1" applyFont="1">
      <alignment vertical="center"/>
    </xf>
    <xf numFmtId="0" fontId="4" fillId="0" borderId="0" xfId="10" applyFont="1" applyAlignment="1">
      <alignment vertical="center"/>
    </xf>
    <xf numFmtId="0" fontId="1" fillId="0" borderId="0" xfId="12" applyFont="1">
      <alignment vertical="center"/>
    </xf>
    <xf numFmtId="49" fontId="1" fillId="0" borderId="0" xfId="10" applyNumberFormat="1" applyFont="1" applyFill="1" applyAlignment="1">
      <alignment vertical="center"/>
    </xf>
    <xf numFmtId="0" fontId="1" fillId="0" borderId="0" xfId="10" applyFont="1" applyFill="1" applyAlignment="1">
      <alignment vertical="center"/>
    </xf>
    <xf numFmtId="0" fontId="4" fillId="0" borderId="0" xfId="10" applyFont="1" applyFill="1" applyAlignment="1">
      <alignment vertical="center"/>
    </xf>
    <xf numFmtId="0" fontId="1" fillId="0" borderId="0" xfId="10" applyFont="1" applyFill="1" applyBorder="1" applyAlignment="1"/>
    <xf numFmtId="0" fontId="1" fillId="0" borderId="0" xfId="10" applyFont="1" applyFill="1" applyBorder="1" applyAlignment="1">
      <alignment horizontal="right"/>
    </xf>
    <xf numFmtId="0" fontId="1" fillId="0" borderId="0" xfId="0" applyFont="1" applyFill="1" applyBorder="1" applyAlignment="1"/>
    <xf numFmtId="0" fontId="1" fillId="0" borderId="0" xfId="0" applyFont="1" applyFill="1" applyAlignment="1">
      <alignment vertical="center"/>
    </xf>
    <xf numFmtId="0" fontId="1" fillId="0" borderId="54" xfId="0" applyFont="1" applyFill="1" applyBorder="1" applyAlignment="1">
      <alignment vertical="center"/>
    </xf>
    <xf numFmtId="0" fontId="1" fillId="0" borderId="55" xfId="0" applyFont="1" applyFill="1" applyBorder="1" applyAlignment="1">
      <alignment vertical="center"/>
    </xf>
    <xf numFmtId="38" fontId="1" fillId="0" borderId="55" xfId="6" applyFont="1" applyFill="1" applyBorder="1" applyAlignment="1">
      <alignment vertical="center"/>
    </xf>
    <xf numFmtId="176" fontId="1" fillId="0" borderId="56" xfId="0" applyNumberFormat="1" applyFont="1" applyFill="1" applyBorder="1" applyAlignment="1">
      <alignment horizontal="right" vertical="center"/>
    </xf>
    <xf numFmtId="0" fontId="9" fillId="0" borderId="57" xfId="0" applyFont="1" applyFill="1" applyBorder="1" applyAlignment="1">
      <alignment horizontal="center" vertical="center"/>
    </xf>
    <xf numFmtId="0" fontId="1" fillId="0" borderId="6" xfId="0" applyFont="1" applyFill="1" applyBorder="1" applyAlignment="1">
      <alignment vertical="center"/>
    </xf>
    <xf numFmtId="0" fontId="1" fillId="0" borderId="0" xfId="0" applyFont="1" applyFill="1" applyBorder="1" applyAlignment="1">
      <alignment vertical="center"/>
    </xf>
    <xf numFmtId="176" fontId="1" fillId="0" borderId="20" xfId="0" applyNumberFormat="1" applyFont="1" applyFill="1" applyBorder="1" applyAlignment="1">
      <alignment horizontal="right" vertical="center"/>
    </xf>
    <xf numFmtId="179" fontId="9" fillId="0" borderId="11" xfId="0" applyNumberFormat="1" applyFont="1" applyFill="1" applyBorder="1" applyAlignment="1">
      <alignment horizontal="center" vertical="center"/>
    </xf>
    <xf numFmtId="176" fontId="1" fillId="0" borderId="24" xfId="0" applyNumberFormat="1" applyFont="1" applyFill="1" applyBorder="1" applyAlignment="1">
      <alignment horizontal="right" vertical="center"/>
    </xf>
    <xf numFmtId="179" fontId="9" fillId="0" borderId="15" xfId="0" applyNumberFormat="1" applyFont="1" applyFill="1" applyBorder="1" applyAlignment="1">
      <alignment horizontal="center" vertical="center"/>
    </xf>
    <xf numFmtId="0" fontId="1" fillId="0" borderId="21" xfId="0" applyFont="1" applyFill="1" applyBorder="1" applyAlignment="1">
      <alignment vertical="center"/>
    </xf>
    <xf numFmtId="0" fontId="1" fillId="0" borderId="7" xfId="0" applyFont="1" applyFill="1" applyBorder="1" applyAlignment="1">
      <alignment vertical="center"/>
    </xf>
    <xf numFmtId="38" fontId="1" fillId="0" borderId="7" xfId="6" applyFont="1" applyFill="1" applyBorder="1" applyAlignment="1">
      <alignment vertical="center"/>
    </xf>
    <xf numFmtId="0" fontId="1" fillId="0" borderId="7" xfId="0" applyFont="1" applyFill="1" applyBorder="1" applyAlignment="1">
      <alignment horizontal="center" vertical="center"/>
    </xf>
    <xf numFmtId="177" fontId="1" fillId="0" borderId="22" xfId="0" applyNumberFormat="1" applyFont="1" applyFill="1" applyBorder="1" applyAlignment="1">
      <alignment horizontal="right" vertical="center"/>
    </xf>
    <xf numFmtId="179" fontId="9" fillId="0" borderId="23" xfId="0" applyNumberFormat="1" applyFont="1" applyFill="1" applyBorder="1" applyAlignment="1">
      <alignment horizontal="center" vertical="center"/>
    </xf>
    <xf numFmtId="0" fontId="1" fillId="0" borderId="0" xfId="0" applyFont="1" applyFill="1" applyBorder="1" applyAlignment="1">
      <alignment horizontal="center" vertical="center"/>
    </xf>
    <xf numFmtId="0" fontId="9" fillId="0" borderId="11" xfId="0" applyFont="1" applyFill="1" applyBorder="1" applyAlignment="1">
      <alignment horizontal="center" vertical="center"/>
    </xf>
    <xf numFmtId="0" fontId="1" fillId="0" borderId="12" xfId="0" applyFont="1" applyFill="1" applyBorder="1" applyAlignment="1">
      <alignment vertical="center"/>
    </xf>
    <xf numFmtId="0" fontId="1" fillId="0" borderId="13" xfId="0" applyFont="1" applyFill="1" applyBorder="1" applyAlignment="1">
      <alignment vertical="center"/>
    </xf>
    <xf numFmtId="38" fontId="1" fillId="0" borderId="13" xfId="6" applyFont="1" applyFill="1" applyBorder="1" applyAlignment="1">
      <alignment vertical="center"/>
    </xf>
    <xf numFmtId="38" fontId="9" fillId="0" borderId="23" xfId="0" applyNumberFormat="1" applyFont="1" applyFill="1" applyBorder="1" applyAlignment="1">
      <alignment horizontal="center" vertical="center"/>
    </xf>
    <xf numFmtId="177" fontId="1" fillId="0" borderId="3" xfId="0" applyNumberFormat="1" applyFont="1" applyBorder="1" applyAlignment="1">
      <alignment horizontal="right" vertical="center"/>
    </xf>
    <xf numFmtId="0" fontId="1" fillId="0" borderId="10" xfId="0" applyFont="1" applyFill="1" applyBorder="1" applyAlignment="1">
      <alignment vertical="center"/>
    </xf>
    <xf numFmtId="176" fontId="1" fillId="0" borderId="60" xfId="0" applyNumberFormat="1" applyFont="1" applyBorder="1" applyAlignment="1">
      <alignment horizontal="right" vertical="center"/>
    </xf>
    <xf numFmtId="38" fontId="9" fillId="0" borderId="9" xfId="0" applyNumberFormat="1" applyFont="1" applyBorder="1" applyAlignment="1">
      <alignment horizontal="center" vertical="center"/>
    </xf>
    <xf numFmtId="176" fontId="1" fillId="0" borderId="20" xfId="0" applyNumberFormat="1" applyFont="1" applyBorder="1" applyAlignment="1">
      <alignment horizontal="right" vertical="center"/>
    </xf>
    <xf numFmtId="38" fontId="9" fillId="0" borderId="11" xfId="0" applyNumberFormat="1" applyFont="1" applyBorder="1" applyAlignment="1">
      <alignment horizontal="center" vertical="center"/>
    </xf>
    <xf numFmtId="176" fontId="1" fillId="0" borderId="24" xfId="0" applyNumberFormat="1" applyFont="1" applyBorder="1" applyAlignment="1">
      <alignment horizontal="right" vertical="center"/>
    </xf>
    <xf numFmtId="38" fontId="9" fillId="0" borderId="15" xfId="0" applyNumberFormat="1" applyFont="1" applyBorder="1" applyAlignment="1">
      <alignment horizontal="center" vertical="center"/>
    </xf>
    <xf numFmtId="0" fontId="1" fillId="0" borderId="7" xfId="9" applyFont="1" applyFill="1" applyBorder="1" applyAlignment="1">
      <alignment horizontal="left" vertical="center"/>
    </xf>
    <xf numFmtId="0" fontId="1" fillId="0" borderId="47" xfId="0" applyFont="1" applyFill="1" applyBorder="1" applyAlignment="1">
      <alignment vertical="center"/>
    </xf>
    <xf numFmtId="176" fontId="1" fillId="0" borderId="22" xfId="0" applyNumberFormat="1" applyFont="1" applyFill="1" applyBorder="1" applyAlignment="1">
      <alignment horizontal="right" vertical="center"/>
    </xf>
    <xf numFmtId="176" fontId="1" fillId="0" borderId="69" xfId="0" applyNumberFormat="1" applyFont="1" applyBorder="1" applyAlignment="1">
      <alignment horizontal="right" vertical="center"/>
    </xf>
    <xf numFmtId="38" fontId="9" fillId="0" borderId="8" xfId="0" applyNumberFormat="1" applyFont="1" applyBorder="1" applyAlignment="1">
      <alignment horizontal="center" vertical="center"/>
    </xf>
    <xf numFmtId="176" fontId="1" fillId="0" borderId="6" xfId="0" applyNumberFormat="1" applyFont="1" applyBorder="1" applyAlignment="1">
      <alignment horizontal="right" vertical="center"/>
    </xf>
    <xf numFmtId="38" fontId="9" fillId="0" borderId="10" xfId="0" applyNumberFormat="1" applyFont="1" applyBorder="1" applyAlignment="1">
      <alignment vertical="center"/>
    </xf>
    <xf numFmtId="0" fontId="1" fillId="0" borderId="10" xfId="0" applyFont="1" applyFill="1" applyBorder="1" applyAlignment="1">
      <alignment horizontal="center" vertical="center"/>
    </xf>
    <xf numFmtId="0" fontId="1" fillId="0" borderId="14" xfId="0" applyFont="1" applyFill="1" applyBorder="1" applyAlignment="1">
      <alignment vertical="center"/>
    </xf>
    <xf numFmtId="0" fontId="1" fillId="0" borderId="69" xfId="0" applyFont="1" applyFill="1" applyBorder="1" applyAlignment="1">
      <alignment vertical="center"/>
    </xf>
    <xf numFmtId="0" fontId="1" fillId="0" borderId="70" xfId="0" applyFont="1" applyFill="1" applyBorder="1" applyAlignment="1">
      <alignment vertical="center"/>
    </xf>
    <xf numFmtId="0" fontId="1" fillId="0" borderId="70" xfId="9" applyFont="1" applyFill="1" applyBorder="1" applyAlignment="1">
      <alignment vertical="center"/>
    </xf>
    <xf numFmtId="0" fontId="1" fillId="0" borderId="70" xfId="9" applyFont="1" applyFill="1" applyBorder="1" applyAlignment="1">
      <alignment horizontal="left" vertical="center"/>
    </xf>
    <xf numFmtId="0" fontId="10" fillId="0" borderId="70" xfId="9" applyFont="1" applyFill="1" applyBorder="1" applyAlignment="1">
      <alignment horizontal="left" vertical="center"/>
    </xf>
    <xf numFmtId="0" fontId="1" fillId="0" borderId="8" xfId="0" applyFont="1" applyFill="1" applyBorder="1" applyAlignment="1">
      <alignment vertical="center"/>
    </xf>
    <xf numFmtId="176" fontId="1" fillId="0" borderId="22" xfId="0" applyNumberFormat="1" applyFont="1" applyBorder="1" applyAlignment="1">
      <alignment horizontal="right" vertical="center"/>
    </xf>
    <xf numFmtId="38" fontId="9" fillId="0" borderId="23" xfId="0" applyNumberFormat="1" applyFont="1" applyBorder="1" applyAlignment="1">
      <alignment horizontal="center" vertical="center"/>
    </xf>
    <xf numFmtId="176" fontId="1" fillId="0" borderId="21" xfId="0" applyNumberFormat="1" applyFont="1" applyBorder="1" applyAlignment="1">
      <alignment horizontal="right" vertical="center"/>
    </xf>
    <xf numFmtId="38" fontId="9" fillId="0" borderId="47" xfId="0" applyNumberFormat="1" applyFont="1" applyBorder="1" applyAlignment="1">
      <alignment horizontal="center" vertical="center"/>
    </xf>
    <xf numFmtId="0" fontId="1" fillId="0" borderId="25" xfId="0" applyFont="1" applyFill="1" applyBorder="1" applyAlignment="1">
      <alignment vertical="center"/>
    </xf>
    <xf numFmtId="0" fontId="1" fillId="0" borderId="26" xfId="0" applyFont="1" applyFill="1" applyBorder="1" applyAlignment="1">
      <alignment vertical="center"/>
    </xf>
    <xf numFmtId="176" fontId="1" fillId="0" borderId="28" xfId="0" applyNumberFormat="1" applyFont="1" applyBorder="1" applyAlignment="1">
      <alignment horizontal="right" vertical="center"/>
    </xf>
    <xf numFmtId="38" fontId="9" fillId="0" borderId="29" xfId="0" applyNumberFormat="1" applyFont="1" applyBorder="1" applyAlignment="1">
      <alignment horizontal="center" vertical="center"/>
    </xf>
    <xf numFmtId="176" fontId="1" fillId="0" borderId="25" xfId="0" applyNumberFormat="1" applyFont="1" applyBorder="1" applyAlignment="1">
      <alignment horizontal="right" vertical="center"/>
    </xf>
    <xf numFmtId="38" fontId="9" fillId="0" borderId="27" xfId="0" applyNumberFormat="1" applyFont="1" applyBorder="1" applyAlignment="1">
      <alignment horizontal="center" vertical="center"/>
    </xf>
    <xf numFmtId="0" fontId="1" fillId="0" borderId="34" xfId="0" applyFont="1" applyFill="1" applyBorder="1" applyAlignment="1">
      <alignment vertical="center"/>
    </xf>
    <xf numFmtId="0" fontId="1" fillId="0" borderId="35" xfId="0" applyFont="1" applyFill="1" applyBorder="1" applyAlignment="1">
      <alignment vertical="center"/>
    </xf>
    <xf numFmtId="0" fontId="1" fillId="0" borderId="17" xfId="0" applyFont="1" applyFill="1" applyBorder="1" applyAlignment="1">
      <alignment vertical="center"/>
    </xf>
    <xf numFmtId="176" fontId="1" fillId="0" borderId="18" xfId="0" applyNumberFormat="1" applyFont="1" applyBorder="1" applyAlignment="1">
      <alignment horizontal="right" vertical="center"/>
    </xf>
    <xf numFmtId="38" fontId="9" fillId="0" borderId="19" xfId="0" applyNumberFormat="1" applyFont="1" applyBorder="1" applyAlignment="1">
      <alignment horizontal="center" vertical="center"/>
    </xf>
    <xf numFmtId="176" fontId="1" fillId="0" borderId="16" xfId="0" applyNumberFormat="1" applyFont="1" applyBorder="1" applyAlignment="1">
      <alignment horizontal="right" vertical="center"/>
    </xf>
    <xf numFmtId="38" fontId="9" fillId="0" borderId="30" xfId="0" applyNumberFormat="1" applyFont="1" applyBorder="1" applyAlignment="1">
      <alignment horizontal="center" vertical="center"/>
    </xf>
    <xf numFmtId="49" fontId="1" fillId="0" borderId="0" xfId="0" applyNumberFormat="1" applyFont="1" applyAlignment="1">
      <alignment vertical="center"/>
    </xf>
    <xf numFmtId="0" fontId="1" fillId="0" borderId="0" xfId="0" applyFont="1" applyAlignment="1">
      <alignment vertical="center"/>
    </xf>
    <xf numFmtId="0" fontId="1" fillId="0" borderId="0" xfId="0" applyFont="1" applyAlignment="1">
      <alignment horizontal="center" vertical="center"/>
    </xf>
    <xf numFmtId="0" fontId="1" fillId="0" borderId="0" xfId="0" applyFont="1" applyBorder="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1" fillId="0" borderId="0" xfId="0" applyFont="1" applyAlignment="1"/>
    <xf numFmtId="0" fontId="1" fillId="0" borderId="0" xfId="0" applyFont="1" applyBorder="1" applyAlignment="1">
      <alignment vertical="top"/>
    </xf>
    <xf numFmtId="38" fontId="1" fillId="2" borderId="0" xfId="6" applyFont="1" applyFill="1" applyBorder="1" applyAlignment="1">
      <alignment horizontal="center" vertical="center"/>
    </xf>
    <xf numFmtId="0" fontId="17" fillId="0" borderId="0" xfId="0" applyFont="1">
      <alignment vertical="center"/>
    </xf>
    <xf numFmtId="176" fontId="4" fillId="2" borderId="0" xfId="0" applyNumberFormat="1" applyFont="1" applyFill="1" applyBorder="1" applyAlignment="1">
      <alignment vertical="center"/>
    </xf>
    <xf numFmtId="0" fontId="1" fillId="0" borderId="0" xfId="8" applyFont="1" applyFill="1" applyBorder="1" applyAlignment="1">
      <alignment horizontal="right" vertical="center"/>
    </xf>
    <xf numFmtId="176" fontId="9" fillId="0" borderId="29" xfId="8" applyNumberFormat="1" applyFont="1" applyFill="1" applyBorder="1" applyAlignment="1">
      <alignment horizontal="center" vertical="center"/>
    </xf>
    <xf numFmtId="176" fontId="9" fillId="0" borderId="53" xfId="8" applyNumberFormat="1" applyFont="1" applyFill="1" applyBorder="1" applyAlignment="1">
      <alignment horizontal="center" vertical="center"/>
    </xf>
    <xf numFmtId="176" fontId="4" fillId="0" borderId="0" xfId="8" applyNumberFormat="1" applyFont="1" applyFill="1" applyAlignment="1">
      <alignment vertical="center"/>
    </xf>
    <xf numFmtId="176" fontId="1" fillId="2" borderId="0" xfId="0" applyNumberFormat="1" applyFont="1" applyFill="1" applyBorder="1">
      <alignment vertical="center"/>
    </xf>
    <xf numFmtId="176" fontId="1" fillId="0" borderId="20" xfId="5" applyNumberFormat="1" applyFont="1" applyFill="1" applyBorder="1" applyAlignment="1">
      <alignment horizontal="right" vertical="center"/>
    </xf>
    <xf numFmtId="176" fontId="9" fillId="0" borderId="11" xfId="5" applyNumberFormat="1" applyFont="1" applyFill="1" applyBorder="1" applyAlignment="1">
      <alignment horizontal="center" vertical="center"/>
    </xf>
    <xf numFmtId="176" fontId="9" fillId="2" borderId="11" xfId="5" applyNumberFormat="1" applyFont="1" applyFill="1" applyBorder="1" applyAlignment="1">
      <alignment horizontal="center" vertical="center"/>
    </xf>
    <xf numFmtId="176" fontId="9" fillId="2" borderId="19" xfId="5" applyNumberFormat="1" applyFont="1" applyFill="1" applyBorder="1" applyAlignment="1">
      <alignment horizontal="center" vertical="center"/>
    </xf>
    <xf numFmtId="38" fontId="9" fillId="0" borderId="5" xfId="0" applyNumberFormat="1" applyFont="1" applyBorder="1" applyAlignment="1">
      <alignment horizontal="center" vertical="center"/>
    </xf>
    <xf numFmtId="0" fontId="1" fillId="0" borderId="0" xfId="10" applyFont="1" applyFill="1" applyBorder="1" applyAlignment="1">
      <alignment horizontal="right" vertical="center"/>
    </xf>
    <xf numFmtId="0" fontId="17" fillId="0" borderId="0" xfId="0" applyFont="1" applyAlignment="1">
      <alignment horizontal="left" vertical="top" wrapText="1"/>
    </xf>
    <xf numFmtId="0" fontId="17" fillId="0" borderId="0" xfId="0" applyFont="1" applyAlignment="1">
      <alignment horizontal="left" vertical="top" wrapText="1" indent="2"/>
    </xf>
    <xf numFmtId="0" fontId="17" fillId="0" borderId="0" xfId="0" applyFont="1" applyAlignment="1">
      <alignment horizontal="left" vertical="top" wrapText="1" indent="4"/>
    </xf>
    <xf numFmtId="0" fontId="17" fillId="0" borderId="0" xfId="0" applyFont="1" applyAlignment="1">
      <alignment horizontal="left" vertical="top" wrapText="1" indent="5"/>
    </xf>
    <xf numFmtId="38" fontId="1" fillId="0" borderId="21" xfId="6" applyFont="1" applyFill="1" applyBorder="1" applyAlignment="1">
      <alignment horizontal="center" vertical="center"/>
    </xf>
    <xf numFmtId="38" fontId="1" fillId="0" borderId="7" xfId="6" applyFont="1" applyFill="1" applyBorder="1" applyAlignment="1">
      <alignment horizontal="center" vertical="center"/>
    </xf>
    <xf numFmtId="38" fontId="1" fillId="0" borderId="6" xfId="6" applyFont="1" applyFill="1" applyBorder="1" applyAlignment="1">
      <alignment horizontal="center" vertical="center"/>
    </xf>
    <xf numFmtId="38" fontId="1" fillId="0" borderId="0" xfId="6" applyFont="1" applyFill="1" applyBorder="1" applyAlignment="1">
      <alignment horizontal="center" vertical="center"/>
    </xf>
    <xf numFmtId="0" fontId="1" fillId="0" borderId="25" xfId="5" applyFont="1" applyFill="1" applyBorder="1" applyAlignment="1">
      <alignment horizontal="center" vertical="center"/>
    </xf>
    <xf numFmtId="0" fontId="1" fillId="0" borderId="26" xfId="5" applyFont="1" applyFill="1" applyBorder="1" applyAlignment="1">
      <alignment horizontal="center" vertical="center"/>
    </xf>
    <xf numFmtId="0" fontId="1" fillId="0" borderId="27" xfId="5" applyFont="1" applyFill="1" applyBorder="1" applyAlignment="1">
      <alignment horizontal="center" vertical="center"/>
    </xf>
    <xf numFmtId="38" fontId="1" fillId="0" borderId="16" xfId="6" applyFont="1" applyFill="1" applyBorder="1" applyAlignment="1">
      <alignment horizontal="center" vertical="center"/>
    </xf>
    <xf numFmtId="38" fontId="1" fillId="0" borderId="17" xfId="6" applyFont="1" applyFill="1" applyBorder="1" applyAlignment="1">
      <alignment horizontal="center" vertical="center"/>
    </xf>
    <xf numFmtId="38" fontId="1" fillId="0" borderId="30" xfId="6" applyFont="1" applyFill="1" applyBorder="1" applyAlignment="1">
      <alignment horizontal="center" vertical="center"/>
    </xf>
    <xf numFmtId="0" fontId="1" fillId="0" borderId="16" xfId="5" applyFont="1" applyFill="1" applyBorder="1" applyAlignment="1">
      <alignment horizontal="center" vertical="center"/>
    </xf>
    <xf numFmtId="0" fontId="1" fillId="0" borderId="17" xfId="5" applyFont="1" applyFill="1" applyBorder="1" applyAlignment="1">
      <alignment horizontal="center" vertical="center"/>
    </xf>
    <xf numFmtId="0" fontId="1" fillId="0" borderId="30" xfId="5" applyFont="1" applyFill="1" applyBorder="1" applyAlignment="1">
      <alignment horizontal="center" vertical="center"/>
    </xf>
    <xf numFmtId="0" fontId="6" fillId="0" borderId="0" xfId="5" applyFont="1" applyFill="1" applyBorder="1" applyAlignment="1">
      <alignment horizontal="center"/>
    </xf>
    <xf numFmtId="0" fontId="7" fillId="0" borderId="0" xfId="5" applyFont="1" applyAlignment="1">
      <alignment horizontal="center" vertical="center"/>
    </xf>
    <xf numFmtId="0" fontId="1" fillId="0" borderId="17" xfId="5" applyFont="1" applyFill="1" applyBorder="1" applyAlignment="1">
      <alignment vertical="center"/>
    </xf>
    <xf numFmtId="0" fontId="1" fillId="0" borderId="18" xfId="5" applyFont="1" applyFill="1" applyBorder="1" applyAlignment="1">
      <alignment horizontal="center" vertical="center"/>
    </xf>
    <xf numFmtId="0" fontId="1" fillId="0" borderId="19" xfId="5" applyFont="1" applyFill="1" applyBorder="1" applyAlignment="1">
      <alignment horizontal="center" vertical="center"/>
    </xf>
    <xf numFmtId="0" fontId="6" fillId="2" borderId="0" xfId="0" applyFont="1" applyFill="1" applyBorder="1" applyAlignment="1">
      <alignment horizontal="center" vertical="center"/>
    </xf>
    <xf numFmtId="0" fontId="7" fillId="2" borderId="0" xfId="0" applyFont="1" applyFill="1" applyBorder="1" applyAlignment="1">
      <alignment horizontal="center"/>
    </xf>
    <xf numFmtId="0" fontId="4" fillId="2" borderId="16"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18" xfId="0" applyFont="1" applyFill="1" applyBorder="1" applyAlignment="1">
      <alignment horizontal="center"/>
    </xf>
    <xf numFmtId="0" fontId="4" fillId="2" borderId="19" xfId="0" applyFont="1" applyFill="1" applyBorder="1" applyAlignment="1">
      <alignment horizontal="center"/>
    </xf>
    <xf numFmtId="176" fontId="1" fillId="0" borderId="73" xfId="8" applyNumberFormat="1" applyFont="1" applyFill="1" applyBorder="1" applyAlignment="1">
      <alignment horizontal="center" vertical="center"/>
    </xf>
    <xf numFmtId="176" fontId="1" fillId="0" borderId="52" xfId="8" applyNumberFormat="1" applyFont="1" applyFill="1" applyBorder="1" applyAlignment="1">
      <alignment horizontal="center" vertical="center"/>
    </xf>
    <xf numFmtId="176" fontId="1" fillId="0" borderId="42" xfId="8" applyNumberFormat="1" applyFont="1" applyFill="1" applyBorder="1" applyAlignment="1">
      <alignment horizontal="right" vertical="center"/>
    </xf>
    <xf numFmtId="176" fontId="1" fillId="0" borderId="43" xfId="8" applyNumberFormat="1" applyFont="1" applyFill="1" applyBorder="1" applyAlignment="1">
      <alignment horizontal="right" vertical="center"/>
    </xf>
    <xf numFmtId="176" fontId="1" fillId="0" borderId="72" xfId="8" applyNumberFormat="1" applyFont="1" applyFill="1" applyBorder="1" applyAlignment="1">
      <alignment horizontal="center" vertical="center"/>
    </xf>
    <xf numFmtId="176" fontId="1" fillId="0" borderId="51" xfId="8" applyNumberFormat="1" applyFont="1" applyFill="1" applyBorder="1" applyAlignment="1">
      <alignment horizontal="center" vertical="center"/>
    </xf>
    <xf numFmtId="180" fontId="1" fillId="0" borderId="42" xfId="8" applyNumberFormat="1" applyFont="1" applyFill="1" applyBorder="1" applyAlignment="1">
      <alignment horizontal="center" vertical="center"/>
    </xf>
    <xf numFmtId="180" fontId="1" fillId="0" borderId="51" xfId="8" applyNumberFormat="1" applyFont="1" applyFill="1" applyBorder="1" applyAlignment="1">
      <alignment horizontal="center" vertical="center"/>
    </xf>
    <xf numFmtId="180" fontId="1" fillId="0" borderId="72" xfId="8" applyNumberFormat="1" applyFont="1" applyFill="1" applyBorder="1" applyAlignment="1">
      <alignment horizontal="center" vertical="center"/>
    </xf>
    <xf numFmtId="180" fontId="1" fillId="0" borderId="40" xfId="8" applyNumberFormat="1" applyFont="1" applyFill="1" applyBorder="1" applyAlignment="1">
      <alignment horizontal="right" vertical="center"/>
    </xf>
    <xf numFmtId="0" fontId="1" fillId="0" borderId="41" xfId="8" applyFont="1" applyBorder="1" applyAlignment="1">
      <alignment horizontal="right" vertical="center"/>
    </xf>
    <xf numFmtId="180" fontId="1" fillId="0" borderId="43" xfId="8" applyNumberFormat="1" applyFont="1" applyFill="1" applyBorder="1" applyAlignment="1">
      <alignment horizontal="center" vertical="center"/>
    </xf>
    <xf numFmtId="180" fontId="1" fillId="0" borderId="44" xfId="8" applyNumberFormat="1" applyFont="1" applyFill="1" applyBorder="1" applyAlignment="1">
      <alignment horizontal="center" vertical="center"/>
    </xf>
    <xf numFmtId="180" fontId="1" fillId="0" borderId="45" xfId="8" applyNumberFormat="1" applyFont="1" applyFill="1" applyBorder="1" applyAlignment="1">
      <alignment horizontal="center" vertical="center"/>
    </xf>
    <xf numFmtId="180" fontId="1" fillId="0" borderId="48" xfId="8" applyNumberFormat="1" applyFont="1" applyFill="1" applyBorder="1" applyAlignment="1">
      <alignment horizontal="center" vertical="center"/>
    </xf>
    <xf numFmtId="180" fontId="1" fillId="0" borderId="49" xfId="8" applyNumberFormat="1" applyFont="1" applyFill="1" applyBorder="1" applyAlignment="1">
      <alignment horizontal="center" vertical="center"/>
    </xf>
    <xf numFmtId="176" fontId="1" fillId="0" borderId="71" xfId="8" applyNumberFormat="1" applyFont="1" applyFill="1" applyBorder="1" applyAlignment="1">
      <alignment horizontal="center" vertical="center"/>
    </xf>
    <xf numFmtId="176" fontId="1" fillId="0" borderId="50" xfId="8" applyNumberFormat="1" applyFont="1" applyFill="1" applyBorder="1" applyAlignment="1">
      <alignment horizontal="center" vertical="center"/>
    </xf>
    <xf numFmtId="0" fontId="6" fillId="0" borderId="0" xfId="8" applyFont="1" applyFill="1" applyBorder="1" applyAlignment="1">
      <alignment horizontal="center"/>
    </xf>
    <xf numFmtId="0" fontId="7" fillId="0" borderId="0" xfId="8" applyFont="1" applyFill="1" applyBorder="1" applyAlignment="1">
      <alignment horizontal="center"/>
    </xf>
    <xf numFmtId="0" fontId="1" fillId="0" borderId="1" xfId="8" applyFont="1" applyFill="1" applyBorder="1" applyAlignment="1">
      <alignment horizontal="center" vertical="center"/>
    </xf>
    <xf numFmtId="0" fontId="1" fillId="0" borderId="2" xfId="8" applyFont="1" applyFill="1" applyBorder="1" applyAlignment="1">
      <alignment horizontal="center" vertical="center"/>
    </xf>
    <xf numFmtId="0" fontId="1" fillId="0" borderId="31" xfId="8" applyFont="1" applyFill="1" applyBorder="1" applyAlignment="1">
      <alignment horizontal="center" vertical="center"/>
    </xf>
    <xf numFmtId="0" fontId="1" fillId="0" borderId="34" xfId="8" applyFont="1" applyFill="1" applyBorder="1" applyAlignment="1">
      <alignment horizontal="center" vertical="center"/>
    </xf>
    <xf numFmtId="0" fontId="1" fillId="0" borderId="35" xfId="8" applyFont="1" applyFill="1" applyBorder="1" applyAlignment="1">
      <alignment horizontal="center" vertical="center"/>
    </xf>
    <xf numFmtId="0" fontId="1" fillId="0" borderId="36" xfId="8" applyFont="1" applyFill="1" applyBorder="1" applyAlignment="1">
      <alignment horizontal="center" vertical="center"/>
    </xf>
    <xf numFmtId="0" fontId="1" fillId="0" borderId="32" xfId="8" applyFont="1" applyFill="1" applyBorder="1" applyAlignment="1">
      <alignment horizontal="center" vertical="center"/>
    </xf>
    <xf numFmtId="0" fontId="1" fillId="0" borderId="37" xfId="8" applyFont="1" applyFill="1" applyBorder="1" applyAlignment="1">
      <alignment horizontal="center" vertical="center"/>
    </xf>
    <xf numFmtId="0" fontId="1" fillId="0" borderId="28" xfId="8" applyFont="1" applyFill="1" applyBorder="1" applyAlignment="1">
      <alignment horizontal="center" vertical="center" wrapText="1"/>
    </xf>
    <xf numFmtId="0" fontId="1" fillId="0" borderId="27" xfId="8" applyFont="1" applyBorder="1" applyAlignment="1">
      <alignment horizontal="center" vertical="center" wrapText="1"/>
    </xf>
    <xf numFmtId="0" fontId="1" fillId="0" borderId="29" xfId="8" applyFont="1" applyBorder="1" applyAlignment="1">
      <alignment horizontal="center" vertical="center" wrapText="1"/>
    </xf>
    <xf numFmtId="0" fontId="1" fillId="0" borderId="26" xfId="8" applyFont="1" applyFill="1" applyBorder="1" applyAlignment="1">
      <alignment horizontal="center" vertical="center" wrapText="1"/>
    </xf>
    <xf numFmtId="0" fontId="1" fillId="0" borderId="29" xfId="8" applyFont="1" applyFill="1" applyBorder="1" applyAlignment="1">
      <alignment horizontal="center" vertical="center" wrapText="1"/>
    </xf>
    <xf numFmtId="0" fontId="1" fillId="2" borderId="21" xfId="3" applyFont="1" applyFill="1" applyBorder="1" applyAlignment="1">
      <alignment horizontal="left" vertical="center"/>
    </xf>
    <xf numFmtId="0" fontId="1" fillId="2" borderId="7" xfId="3" applyFont="1" applyFill="1" applyBorder="1" applyAlignment="1">
      <alignment horizontal="left" vertical="center"/>
    </xf>
    <xf numFmtId="0" fontId="1" fillId="2" borderId="47" xfId="3" applyFont="1" applyFill="1" applyBorder="1" applyAlignment="1">
      <alignment horizontal="left" vertical="center"/>
    </xf>
    <xf numFmtId="0" fontId="1" fillId="2" borderId="6" xfId="3" applyFont="1" applyFill="1" applyBorder="1" applyAlignment="1">
      <alignment horizontal="left" vertical="center"/>
    </xf>
    <xf numFmtId="0" fontId="1" fillId="2" borderId="0" xfId="3" applyFont="1" applyFill="1" applyBorder="1" applyAlignment="1">
      <alignment horizontal="left" vertical="center"/>
    </xf>
    <xf numFmtId="0" fontId="1" fillId="2" borderId="10" xfId="3" applyFont="1" applyFill="1" applyBorder="1" applyAlignment="1">
      <alignment horizontal="left" vertical="center"/>
    </xf>
    <xf numFmtId="0" fontId="1" fillId="2" borderId="16" xfId="3" applyFont="1" applyFill="1" applyBorder="1" applyAlignment="1">
      <alignment horizontal="left" vertical="center"/>
    </xf>
    <xf numFmtId="0" fontId="1" fillId="2" borderId="17" xfId="3" applyFont="1" applyFill="1" applyBorder="1" applyAlignment="1">
      <alignment horizontal="left" vertical="center"/>
    </xf>
    <xf numFmtId="0" fontId="1" fillId="2" borderId="30" xfId="3" applyFont="1" applyFill="1" applyBorder="1" applyAlignment="1">
      <alignment horizontal="left" vertical="center"/>
    </xf>
    <xf numFmtId="0" fontId="6" fillId="2" borderId="0" xfId="3" applyFont="1" applyFill="1" applyAlignment="1">
      <alignment horizontal="center" vertical="center"/>
    </xf>
    <xf numFmtId="0" fontId="7" fillId="2" borderId="0" xfId="3" applyFont="1" applyFill="1" applyBorder="1" applyAlignment="1">
      <alignment horizontal="center" vertical="center"/>
    </xf>
    <xf numFmtId="0" fontId="1" fillId="2" borderId="1" xfId="3" applyFont="1" applyFill="1" applyBorder="1" applyAlignment="1">
      <alignment horizontal="center" vertical="center"/>
    </xf>
    <xf numFmtId="0" fontId="1" fillId="2" borderId="2" xfId="3" applyFont="1" applyFill="1" applyBorder="1" applyAlignment="1">
      <alignment horizontal="center" vertical="center"/>
    </xf>
    <xf numFmtId="0" fontId="1" fillId="2" borderId="2" xfId="3" applyFont="1" applyFill="1" applyBorder="1" applyAlignment="1">
      <alignment vertical="center"/>
    </xf>
    <xf numFmtId="0" fontId="1" fillId="2" borderId="31" xfId="3" applyFont="1" applyFill="1" applyBorder="1" applyAlignment="1">
      <alignment vertical="center"/>
    </xf>
    <xf numFmtId="0" fontId="1" fillId="2" borderId="34" xfId="3" applyFont="1" applyFill="1" applyBorder="1" applyAlignment="1">
      <alignment vertical="center"/>
    </xf>
    <xf numFmtId="0" fontId="1" fillId="2" borderId="35" xfId="3" applyFont="1" applyFill="1" applyBorder="1" applyAlignment="1">
      <alignment vertical="center"/>
    </xf>
    <xf numFmtId="0" fontId="1" fillId="2" borderId="36" xfId="3" applyFont="1" applyFill="1" applyBorder="1" applyAlignment="1">
      <alignment vertical="center"/>
    </xf>
    <xf numFmtId="0" fontId="1" fillId="2" borderId="32" xfId="3" applyFont="1" applyFill="1" applyBorder="1" applyAlignment="1">
      <alignment horizontal="center" vertical="center"/>
    </xf>
    <xf numFmtId="0" fontId="1" fillId="2" borderId="33" xfId="3" applyFont="1" applyFill="1" applyBorder="1" applyAlignment="1">
      <alignment horizontal="center" vertical="center"/>
    </xf>
    <xf numFmtId="0" fontId="1" fillId="2" borderId="37" xfId="3" applyFont="1" applyFill="1" applyBorder="1" applyAlignment="1">
      <alignment horizontal="center" vertical="center"/>
    </xf>
    <xf numFmtId="0" fontId="1" fillId="2" borderId="53" xfId="3" applyFont="1" applyFill="1" applyBorder="1" applyAlignment="1">
      <alignment horizontal="center" vertical="center"/>
    </xf>
    <xf numFmtId="0" fontId="1" fillId="2" borderId="12" xfId="3" applyFont="1" applyFill="1" applyBorder="1" applyAlignment="1">
      <alignment horizontal="left" vertical="center"/>
    </xf>
    <xf numFmtId="0" fontId="1" fillId="2" borderId="13" xfId="3" applyFont="1" applyFill="1" applyBorder="1" applyAlignment="1">
      <alignment horizontal="left" vertical="center"/>
    </xf>
    <xf numFmtId="0" fontId="1" fillId="2" borderId="14" xfId="3" applyFont="1" applyFill="1" applyBorder="1" applyAlignment="1">
      <alignment horizontal="left" vertical="center"/>
    </xf>
    <xf numFmtId="176" fontId="1" fillId="0" borderId="42" xfId="0" applyNumberFormat="1" applyFont="1" applyFill="1" applyBorder="1" applyAlignment="1">
      <alignment horizontal="right" vertical="center"/>
    </xf>
    <xf numFmtId="176" fontId="1" fillId="0" borderId="51" xfId="0" applyNumberFormat="1" applyFont="1" applyFill="1" applyBorder="1" applyAlignment="1">
      <alignment horizontal="right" vertical="center"/>
    </xf>
    <xf numFmtId="38" fontId="1" fillId="0" borderId="42" xfId="0" applyNumberFormat="1" applyFont="1" applyFill="1" applyBorder="1" applyAlignment="1">
      <alignment horizontal="center" vertical="center"/>
    </xf>
    <xf numFmtId="38" fontId="1" fillId="0" borderId="51" xfId="0" applyNumberFormat="1" applyFont="1" applyFill="1" applyBorder="1" applyAlignment="1">
      <alignment horizontal="center" vertical="center"/>
    </xf>
    <xf numFmtId="0" fontId="1" fillId="0" borderId="0" xfId="0" applyFont="1" applyFill="1" applyBorder="1" applyAlignment="1">
      <alignment horizontal="center" vertical="center"/>
    </xf>
    <xf numFmtId="0" fontId="1" fillId="0" borderId="10" xfId="0" applyFont="1" applyFill="1" applyBorder="1" applyAlignment="1">
      <alignment horizontal="center" vertical="center"/>
    </xf>
    <xf numFmtId="0" fontId="1" fillId="0" borderId="38"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13" xfId="0" applyFont="1" applyFill="1" applyBorder="1" applyAlignment="1">
      <alignment horizontal="center" vertical="center"/>
    </xf>
    <xf numFmtId="0" fontId="1" fillId="0" borderId="14" xfId="0" applyFont="1" applyFill="1" applyBorder="1" applyAlignment="1">
      <alignment horizontal="center" vertical="center"/>
    </xf>
    <xf numFmtId="0" fontId="1" fillId="0" borderId="26" xfId="0" applyFont="1" applyFill="1" applyBorder="1" applyAlignment="1">
      <alignment horizontal="center" vertical="center"/>
    </xf>
    <xf numFmtId="0" fontId="1" fillId="0" borderId="27" xfId="0" applyFont="1" applyFill="1" applyBorder="1" applyAlignment="1">
      <alignment horizontal="center" vertical="center"/>
    </xf>
    <xf numFmtId="0" fontId="1" fillId="0" borderId="28" xfId="0" applyFont="1" applyFill="1" applyBorder="1" applyAlignment="1">
      <alignment horizontal="center" vertical="center"/>
    </xf>
    <xf numFmtId="0" fontId="1" fillId="0" borderId="29" xfId="0" applyFont="1" applyFill="1" applyBorder="1" applyAlignment="1">
      <alignment horizontal="center" vertical="center"/>
    </xf>
    <xf numFmtId="0" fontId="1" fillId="0" borderId="58" xfId="0" applyFont="1" applyFill="1" applyBorder="1" applyAlignment="1">
      <alignment horizontal="center" vertical="center"/>
    </xf>
    <xf numFmtId="0" fontId="1" fillId="0" borderId="59" xfId="0" applyFont="1" applyFill="1" applyBorder="1" applyAlignment="1">
      <alignment horizontal="center" vertical="center"/>
    </xf>
    <xf numFmtId="0" fontId="1" fillId="0" borderId="61" xfId="0" applyFont="1" applyFill="1" applyBorder="1" applyAlignment="1">
      <alignment horizontal="center" vertical="center"/>
    </xf>
    <xf numFmtId="0" fontId="1" fillId="0" borderId="62" xfId="0" applyFont="1" applyFill="1" applyBorder="1" applyAlignment="1">
      <alignment horizontal="center" vertical="center"/>
    </xf>
    <xf numFmtId="0" fontId="1" fillId="0" borderId="63" xfId="0" applyFont="1" applyFill="1" applyBorder="1" applyAlignment="1">
      <alignment horizontal="center" vertical="center"/>
    </xf>
    <xf numFmtId="0" fontId="1" fillId="0" borderId="64" xfId="0" applyFont="1" applyFill="1" applyBorder="1" applyAlignment="1">
      <alignment horizontal="center" vertical="center"/>
    </xf>
    <xf numFmtId="0" fontId="1" fillId="0" borderId="65" xfId="0" applyFont="1" applyFill="1" applyBorder="1" applyAlignment="1">
      <alignment horizontal="center" vertical="center"/>
    </xf>
    <xf numFmtId="0" fontId="1" fillId="0" borderId="66" xfId="0" applyFont="1" applyFill="1" applyBorder="1" applyAlignment="1">
      <alignment horizontal="center" vertical="center"/>
    </xf>
    <xf numFmtId="0" fontId="1" fillId="0" borderId="67" xfId="0" applyFont="1" applyFill="1" applyBorder="1" applyAlignment="1">
      <alignment horizontal="center" vertical="center"/>
    </xf>
    <xf numFmtId="0" fontId="1" fillId="0" borderId="68" xfId="0" applyFont="1" applyFill="1" applyBorder="1" applyAlignment="1">
      <alignment horizontal="center" vertical="center"/>
    </xf>
    <xf numFmtId="0" fontId="6" fillId="0" borderId="0" xfId="10" applyFont="1" applyFill="1" applyBorder="1" applyAlignment="1">
      <alignment horizontal="center" vertical="center"/>
    </xf>
    <xf numFmtId="0" fontId="7" fillId="0" borderId="0" xfId="10" applyFont="1" applyFill="1" applyBorder="1" applyAlignment="1">
      <alignment horizontal="center"/>
    </xf>
    <xf numFmtId="0" fontId="1" fillId="0" borderId="16" xfId="0" applyFont="1" applyFill="1" applyBorder="1" applyAlignment="1">
      <alignment horizontal="center" vertical="center"/>
    </xf>
    <xf numFmtId="0" fontId="1" fillId="0" borderId="17" xfId="0" applyFont="1" applyFill="1" applyBorder="1" applyAlignment="1">
      <alignment horizontal="center" vertical="center"/>
    </xf>
    <xf numFmtId="0" fontId="1" fillId="0" borderId="30" xfId="0" applyFont="1" applyFill="1" applyBorder="1" applyAlignment="1">
      <alignment horizontal="center" vertical="center"/>
    </xf>
    <xf numFmtId="0" fontId="1" fillId="0" borderId="18" xfId="0" applyFont="1" applyFill="1" applyBorder="1" applyAlignment="1">
      <alignment horizontal="center" vertical="center"/>
    </xf>
    <xf numFmtId="0" fontId="1" fillId="0" borderId="19" xfId="0" applyFont="1" applyFill="1" applyBorder="1" applyAlignment="1">
      <alignment horizontal="center" vertical="center"/>
    </xf>
  </cellXfs>
  <cellStyles count="13">
    <cellStyle name="桁区切り" xfId="1" builtinId="6"/>
    <cellStyle name="桁区切り 2" xfId="6"/>
    <cellStyle name="標準" xfId="0" builtinId="0"/>
    <cellStyle name="標準 2" xfId="2"/>
    <cellStyle name="標準 2 3" xfId="10"/>
    <cellStyle name="標準 4" xfId="11"/>
    <cellStyle name="標準 5" xfId="8"/>
    <cellStyle name="標準 6" xfId="12"/>
    <cellStyle name="標準 7" xfId="4"/>
    <cellStyle name="標準 8" xfId="3"/>
    <cellStyle name="標準 9" xfId="5"/>
    <cellStyle name="標準_03.04.01.財務諸表雛形_様式_桜内案１_コピー03　普通会計４表2006.12.23_仕訳" xfId="7"/>
    <cellStyle name="標準_別冊１　Ｐ2～Ｐ5　普通会計４表20070113_仕訳"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DocRoot\&#12484;&#12540;&#12523;&#65381;&#12521;&#12452;&#12502;&#12521;&#12522;&#65381;&#35069;&#21697;\&#29983;&#25216;&#37096;&#12484;&#12540;&#12523;\ER_Studio&#27161;&#28310;&#12489;&#12513;&#12452;&#12531;\&#27161;&#28310;&#12489;&#12513;&#12452;&#1253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R01&#36001;&#21209;&#26360;&#39006;&#65288;&#19968;&#33324;&#20250;&#35336;&#31561;&#65289;&#30334;&#19975;&#20870;&#21336;&#20301;_202203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概要"/>
      <sheetName val="利用方法"/>
      <sheetName val="標準ドメイン"/>
      <sheetName val="カテゴリ"/>
      <sheetName val="論理データ型"/>
      <sheetName val="フィルム"/>
      <sheetName val="フィルムグラフ_改修実績"/>
      <sheetName val="積層"/>
      <sheetName val="封止材"/>
      <sheetName val="シールド板"/>
      <sheetName val="フィルム "/>
      <sheetName val="Sheet1"/>
      <sheetName val="Sheet2"/>
      <sheetName val="Sheet3"/>
      <sheetName val="Pフォローアップ照会シート（モジュール別）"/>
      <sheetName val="Pフォローアップ照会シート(担当者別)"/>
      <sheetName val="表紙"/>
      <sheetName val="01"/>
      <sheetName val="データ項目名"/>
      <sheetName val="データ項目名_20070302bk"/>
      <sheetName val="データ項目名 (bk)"/>
      <sheetName val="基本項目加工"/>
      <sheetName val="基本項目"/>
      <sheetName val="Graph2"/>
      <sheetName val="javalog06"/>
      <sheetName val="共通部品"/>
      <sheetName val="ＣＣＬレビュー観点一覧"/>
      <sheetName val="画面表示"/>
      <sheetName val="画面表示 (2)"/>
      <sheetName val="画面表示 (3)"/>
      <sheetName val="画面表示 (4)"/>
      <sheetName val="画面表示 (5)"/>
      <sheetName val="画面表示 (6)"/>
      <sheetName val="画面表示 (7)"/>
      <sheetName val="画面表示 (8)"/>
      <sheetName val="画面表示 (9)"/>
      <sheetName val="画面表示 (10)"/>
      <sheetName val="画面表示 (11)"/>
      <sheetName val="画面表示 (12)"/>
      <sheetName val="チェック処理"/>
      <sheetName val="チェック処理 (2)"/>
      <sheetName val="チェック処理 (3)"/>
      <sheetName val="排他チェック"/>
      <sheetName val="削除処理"/>
    </sheetNames>
    <sheetDataSet>
      <sheetData sheetId="0"/>
      <sheetData sheetId="1"/>
      <sheetData sheetId="2"/>
      <sheetData sheetId="3" refreshError="1">
        <row r="6">
          <cell r="M6" t="str">
            <v>コード</v>
          </cell>
        </row>
        <row r="7">
          <cell r="M7" t="str">
            <v>番号</v>
          </cell>
        </row>
        <row r="8">
          <cell r="M8" t="str">
            <v>区分</v>
          </cell>
        </row>
        <row r="9">
          <cell r="M9" t="str">
            <v>フラグ</v>
          </cell>
        </row>
        <row r="10">
          <cell r="M10" t="str">
            <v>日付</v>
          </cell>
        </row>
        <row r="11">
          <cell r="M11" t="str">
            <v>時刻</v>
          </cell>
        </row>
        <row r="12">
          <cell r="M12" t="str">
            <v>期間</v>
          </cell>
        </row>
        <row r="13">
          <cell r="M13" t="str">
            <v>名称</v>
          </cell>
        </row>
        <row r="14">
          <cell r="M14" t="str">
            <v>数量</v>
          </cell>
        </row>
        <row r="15">
          <cell r="M15" t="str">
            <v>記述</v>
          </cell>
        </row>
        <row r="16">
          <cell r="M16" t="str">
            <v>その他</v>
          </cell>
        </row>
      </sheetData>
      <sheetData sheetId="4" refreshError="1">
        <row r="3">
          <cell r="A3" t="str">
            <v>CHAR</v>
          </cell>
        </row>
        <row r="4">
          <cell r="A4" t="str">
            <v>VARCHAR</v>
          </cell>
        </row>
        <row r="5">
          <cell r="A5" t="str">
            <v>NUMERIC</v>
          </cell>
        </row>
        <row r="6">
          <cell r="A6" t="str">
            <v>DATE</v>
          </cell>
        </row>
        <row r="7">
          <cell r="A7" t="str">
            <v>DATETIME</v>
          </cell>
        </row>
        <row r="8">
          <cell r="A8" t="str">
            <v>BIGINT</v>
          </cell>
        </row>
        <row r="9">
          <cell r="A9" t="str">
            <v>BINARY</v>
          </cell>
        </row>
        <row r="10">
          <cell r="A10" t="str">
            <v>BIT</v>
          </cell>
        </row>
        <row r="11">
          <cell r="A11" t="str">
            <v>COUNTER</v>
          </cell>
        </row>
        <row r="12">
          <cell r="A12" t="str">
            <v>DATETIMN</v>
          </cell>
        </row>
        <row r="13">
          <cell r="A13" t="str">
            <v>DECIMAL</v>
          </cell>
        </row>
        <row r="14">
          <cell r="A14" t="str">
            <v>DECIMALN</v>
          </cell>
        </row>
        <row r="15">
          <cell r="A15" t="str">
            <v>DOUBLE PRECISION</v>
          </cell>
        </row>
        <row r="16">
          <cell r="A16" t="str">
            <v>FLOAT</v>
          </cell>
        </row>
        <row r="17">
          <cell r="A17" t="str">
            <v>FLOATN</v>
          </cell>
        </row>
        <row r="18">
          <cell r="A18" t="str">
            <v>IMAGE/LONG BINARY</v>
          </cell>
        </row>
        <row r="19">
          <cell r="A19" t="str">
            <v>INTEGER</v>
          </cell>
        </row>
        <row r="20">
          <cell r="A20" t="str">
            <v>INTN</v>
          </cell>
        </row>
        <row r="21">
          <cell r="A21" t="str">
            <v>LONG VARCHAR</v>
          </cell>
        </row>
        <row r="22">
          <cell r="A22" t="str">
            <v>MLSLABEL/VARCHAR</v>
          </cell>
        </row>
        <row r="23">
          <cell r="A23" t="str">
            <v>MONEY</v>
          </cell>
        </row>
        <row r="24">
          <cell r="A24" t="str">
            <v>MONEYN</v>
          </cell>
        </row>
        <row r="25">
          <cell r="A25" t="str">
            <v>NCHAR</v>
          </cell>
        </row>
        <row r="26">
          <cell r="A26" t="str">
            <v>NTEXT/LONG NVARCHAR</v>
          </cell>
        </row>
        <row r="27">
          <cell r="A27" t="str">
            <v>NUMERICN</v>
          </cell>
        </row>
        <row r="28">
          <cell r="A28" t="str">
            <v>NVARCHAR</v>
          </cell>
        </row>
        <row r="29">
          <cell r="A29" t="str">
            <v>PICTURE</v>
          </cell>
        </row>
        <row r="30">
          <cell r="A30" t="str">
            <v>REAL/SMALLFLOAT</v>
          </cell>
        </row>
        <row r="31">
          <cell r="A31" t="str">
            <v>ROWID/VARCHAR</v>
          </cell>
        </row>
        <row r="32">
          <cell r="A32" t="str">
            <v>SERIAL/INTEGER</v>
          </cell>
        </row>
        <row r="33">
          <cell r="A33" t="str">
            <v>SMALLDATETIME</v>
          </cell>
        </row>
        <row r="34">
          <cell r="A34" t="str">
            <v>SMALLINT</v>
          </cell>
        </row>
        <row r="35">
          <cell r="A35" t="str">
            <v>SMALLMONEY</v>
          </cell>
        </row>
        <row r="36">
          <cell r="A36" t="str">
            <v>TEXT</v>
          </cell>
        </row>
        <row r="37">
          <cell r="A37" t="str">
            <v>TIME/DATETIME</v>
          </cell>
        </row>
        <row r="38">
          <cell r="A38" t="str">
            <v>TIMESTAMP/DATE</v>
          </cell>
        </row>
        <row r="39">
          <cell r="A39" t="str">
            <v>TINYINT</v>
          </cell>
        </row>
        <row r="40">
          <cell r="A40" t="str">
            <v>UNIQUEID</v>
          </cell>
        </row>
        <row r="41">
          <cell r="A41" t="str">
            <v>VARBINARY/BLOB</v>
          </cell>
        </row>
      </sheetData>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sheetData sheetId="16"/>
      <sheetData sheetId="17"/>
      <sheetData sheetId="18"/>
      <sheetData sheetId="19"/>
      <sheetData sheetId="20"/>
      <sheetData sheetId="21"/>
      <sheetData sheetId="22"/>
      <sheetData sheetId="23" refreshError="1"/>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貸借対照表"/>
      <sheetName val="行政コスト計算書"/>
      <sheetName val="純資産変動計算書"/>
      <sheetName val="資金収支計算書"/>
      <sheetName val="行政コスト及び純資産変動計算書"/>
      <sheetName val="注記"/>
    </sheetNames>
    <sheetDataSet>
      <sheetData sheetId="0" refreshError="1"/>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8:AE80"/>
  <sheetViews>
    <sheetView showGridLines="0" tabSelected="1" topLeftCell="C7" zoomScale="85" zoomScaleNormal="85" zoomScaleSheetLayoutView="85" workbookViewId="0">
      <selection activeCell="D1" sqref="D1:E7"/>
    </sheetView>
  </sheetViews>
  <sheetFormatPr defaultRowHeight="12.75" x14ac:dyDescent="0.15"/>
  <cols>
    <col min="1" max="2" width="0" style="7" hidden="1" customWidth="1"/>
    <col min="3" max="3" width="0.625" style="9" customWidth="1"/>
    <col min="4" max="14" width="2.125" style="9" customWidth="1"/>
    <col min="15" max="15" width="6" style="9" customWidth="1"/>
    <col min="16" max="16" width="22.375" style="9" customWidth="1"/>
    <col min="17" max="17" width="3.375" style="9" bestFit="1" customWidth="1"/>
    <col min="18" max="19" width="2.125" style="9" customWidth="1"/>
    <col min="20" max="24" width="3.875" style="9" customWidth="1"/>
    <col min="25" max="25" width="3.125" style="9" customWidth="1"/>
    <col min="26" max="26" width="24.125" style="9" bestFit="1" customWidth="1"/>
    <col min="27" max="27" width="3.125" style="9" customWidth="1"/>
    <col min="28" max="28" width="0.625" style="9" customWidth="1"/>
    <col min="29" max="29" width="9" style="9"/>
    <col min="30" max="31" width="0" style="9" hidden="1" customWidth="1"/>
    <col min="32" max="16384" width="9" style="9"/>
  </cols>
  <sheetData>
    <row r="8" spans="1:31" s="6" customFormat="1" ht="13.5" x14ac:dyDescent="0.15">
      <c r="A8" s="1"/>
      <c r="B8" s="2"/>
      <c r="C8" s="2"/>
      <c r="D8" s="2"/>
      <c r="E8" s="2"/>
      <c r="F8" s="2"/>
      <c r="G8" s="2"/>
      <c r="H8" s="2"/>
      <c r="I8" s="3"/>
      <c r="J8" s="3"/>
      <c r="K8" s="3"/>
      <c r="L8" s="3"/>
      <c r="M8" s="3"/>
      <c r="N8" s="3"/>
      <c r="O8" s="4"/>
      <c r="P8" s="5"/>
      <c r="Q8" s="5"/>
      <c r="R8" s="5"/>
      <c r="S8" s="5"/>
      <c r="T8" s="5"/>
      <c r="U8" s="5"/>
      <c r="V8" s="5"/>
      <c r="W8" s="5"/>
      <c r="X8" s="5"/>
      <c r="Y8" s="5"/>
      <c r="Z8" s="5"/>
      <c r="AA8" s="5"/>
    </row>
    <row r="9" spans="1:31" ht="23.25" customHeight="1" x14ac:dyDescent="0.25">
      <c r="C9" s="8"/>
      <c r="D9" s="326" t="s">
        <v>399</v>
      </c>
      <c r="E9" s="326"/>
      <c r="F9" s="326"/>
      <c r="G9" s="326"/>
      <c r="H9" s="326"/>
      <c r="I9" s="326"/>
      <c r="J9" s="326"/>
      <c r="K9" s="326"/>
      <c r="L9" s="326"/>
      <c r="M9" s="326"/>
      <c r="N9" s="326"/>
      <c r="O9" s="326"/>
      <c r="P9" s="326"/>
      <c r="Q9" s="326"/>
      <c r="R9" s="326"/>
      <c r="S9" s="326"/>
      <c r="T9" s="326"/>
      <c r="U9" s="326"/>
      <c r="V9" s="326"/>
      <c r="W9" s="326"/>
      <c r="X9" s="326"/>
      <c r="Y9" s="326"/>
      <c r="Z9" s="326"/>
      <c r="AA9" s="326"/>
    </row>
    <row r="10" spans="1:31" ht="21" customHeight="1" x14ac:dyDescent="0.15">
      <c r="D10" s="327" t="s">
        <v>400</v>
      </c>
      <c r="E10" s="327"/>
      <c r="F10" s="327"/>
      <c r="G10" s="327"/>
      <c r="H10" s="327"/>
      <c r="I10" s="327"/>
      <c r="J10" s="327"/>
      <c r="K10" s="327"/>
      <c r="L10" s="327"/>
      <c r="M10" s="327"/>
      <c r="N10" s="327"/>
      <c r="O10" s="327"/>
      <c r="P10" s="327"/>
      <c r="Q10" s="327"/>
      <c r="R10" s="327"/>
      <c r="S10" s="327"/>
      <c r="T10" s="327"/>
      <c r="U10" s="327"/>
      <c r="V10" s="327"/>
      <c r="W10" s="327"/>
      <c r="X10" s="327"/>
      <c r="Y10" s="327"/>
      <c r="Z10" s="327"/>
      <c r="AA10" s="327"/>
    </row>
    <row r="11" spans="1:31" s="11" customFormat="1" ht="16.5" customHeight="1" thickBot="1" x14ac:dyDescent="0.2">
      <c r="A11" s="10"/>
      <c r="B11" s="10"/>
      <c r="D11" s="12"/>
      <c r="E11" s="13"/>
      <c r="F11" s="13"/>
      <c r="G11" s="13"/>
      <c r="H11" s="13"/>
      <c r="I11" s="13"/>
      <c r="J11" s="13"/>
      <c r="K11" s="13"/>
      <c r="L11" s="13"/>
      <c r="M11" s="13"/>
      <c r="N11" s="13"/>
      <c r="O11" s="13"/>
      <c r="P11" s="13"/>
      <c r="Q11" s="13"/>
      <c r="R11" s="13"/>
      <c r="S11" s="13"/>
      <c r="T11" s="13"/>
      <c r="U11" s="13"/>
      <c r="V11" s="13"/>
      <c r="W11" s="13"/>
      <c r="X11" s="13"/>
      <c r="Y11" s="13"/>
      <c r="Z11" s="13"/>
      <c r="AA11" s="14" t="s">
        <v>390</v>
      </c>
      <c r="AB11" s="13"/>
    </row>
    <row r="12" spans="1:31" s="16" customFormat="1" ht="14.25" customHeight="1" thickBot="1" x14ac:dyDescent="0.2">
      <c r="A12" s="15" t="s">
        <v>315</v>
      </c>
      <c r="B12" s="15" t="s">
        <v>316</v>
      </c>
      <c r="D12" s="323" t="s">
        <v>0</v>
      </c>
      <c r="E12" s="324"/>
      <c r="F12" s="324"/>
      <c r="G12" s="324"/>
      <c r="H12" s="324"/>
      <c r="I12" s="324"/>
      <c r="J12" s="324"/>
      <c r="K12" s="328"/>
      <c r="L12" s="328"/>
      <c r="M12" s="328"/>
      <c r="N12" s="328"/>
      <c r="O12" s="328"/>
      <c r="P12" s="329" t="s">
        <v>317</v>
      </c>
      <c r="Q12" s="330"/>
      <c r="R12" s="324" t="s">
        <v>0</v>
      </c>
      <c r="S12" s="324"/>
      <c r="T12" s="324"/>
      <c r="U12" s="324"/>
      <c r="V12" s="324"/>
      <c r="W12" s="324"/>
      <c r="X12" s="324"/>
      <c r="Y12" s="324"/>
      <c r="Z12" s="329" t="s">
        <v>317</v>
      </c>
      <c r="AA12" s="330"/>
    </row>
    <row r="13" spans="1:31" ht="14.65" customHeight="1" x14ac:dyDescent="0.15">
      <c r="D13" s="17" t="s">
        <v>318</v>
      </c>
      <c r="E13" s="18"/>
      <c r="F13" s="19"/>
      <c r="G13" s="20"/>
      <c r="H13" s="20"/>
      <c r="I13" s="20"/>
      <c r="J13" s="20"/>
      <c r="K13" s="18"/>
      <c r="L13" s="18"/>
      <c r="M13" s="18"/>
      <c r="N13" s="18"/>
      <c r="O13" s="18"/>
      <c r="P13" s="303"/>
      <c r="Q13" s="304"/>
      <c r="R13" s="19" t="s">
        <v>319</v>
      </c>
      <c r="S13" s="19"/>
      <c r="T13" s="19"/>
      <c r="U13" s="19"/>
      <c r="V13" s="19"/>
      <c r="W13" s="19"/>
      <c r="X13" s="19"/>
      <c r="Y13" s="18"/>
      <c r="Z13" s="21"/>
      <c r="AA13" s="22"/>
    </row>
    <row r="14" spans="1:31" ht="14.65" customHeight="1" x14ac:dyDescent="0.15">
      <c r="A14" s="7" t="s">
        <v>3</v>
      </c>
      <c r="B14" s="7" t="s">
        <v>101</v>
      </c>
      <c r="D14" s="23"/>
      <c r="E14" s="19" t="s">
        <v>4</v>
      </c>
      <c r="F14" s="19"/>
      <c r="G14" s="19"/>
      <c r="H14" s="19"/>
      <c r="I14" s="19"/>
      <c r="J14" s="19"/>
      <c r="K14" s="18"/>
      <c r="L14" s="18"/>
      <c r="M14" s="18"/>
      <c r="N14" s="18"/>
      <c r="O14" s="18"/>
      <c r="P14" s="24">
        <v>270273</v>
      </c>
      <c r="Q14" s="305" t="s">
        <v>396</v>
      </c>
      <c r="R14" s="19"/>
      <c r="S14" s="19" t="s">
        <v>102</v>
      </c>
      <c r="T14" s="19"/>
      <c r="U14" s="19"/>
      <c r="V14" s="19"/>
      <c r="W14" s="19"/>
      <c r="X14" s="19"/>
      <c r="Y14" s="18"/>
      <c r="Z14" s="24">
        <v>76240</v>
      </c>
      <c r="AA14" s="25"/>
      <c r="AD14" s="9">
        <f>IF(AND(AD15="-",AD43="-",AD46="-"),"-",SUM(AD15,AD43,AD46))</f>
        <v>270272595536</v>
      </c>
      <c r="AE14" s="9">
        <f>IF(COUNTIF(AE15:AE19,"-")=COUNTA(AE15:AE19),"-",SUM(AE15:AE19))</f>
        <v>76239781111</v>
      </c>
    </row>
    <row r="15" spans="1:31" ht="14.65" customHeight="1" x14ac:dyDescent="0.15">
      <c r="A15" s="7" t="s">
        <v>5</v>
      </c>
      <c r="B15" s="7" t="s">
        <v>103</v>
      </c>
      <c r="D15" s="23"/>
      <c r="E15" s="19"/>
      <c r="F15" s="19" t="s">
        <v>6</v>
      </c>
      <c r="G15" s="19"/>
      <c r="H15" s="19"/>
      <c r="I15" s="19"/>
      <c r="J15" s="19"/>
      <c r="K15" s="18"/>
      <c r="L15" s="18"/>
      <c r="M15" s="18"/>
      <c r="N15" s="18"/>
      <c r="O15" s="18"/>
      <c r="P15" s="24">
        <v>247551</v>
      </c>
      <c r="Q15" s="305"/>
      <c r="R15" s="19"/>
      <c r="S15" s="19"/>
      <c r="T15" s="19" t="s">
        <v>320</v>
      </c>
      <c r="U15" s="19"/>
      <c r="V15" s="19"/>
      <c r="W15" s="19"/>
      <c r="X15" s="19"/>
      <c r="Y15" s="18"/>
      <c r="Z15" s="24">
        <v>65839</v>
      </c>
      <c r="AA15" s="25"/>
      <c r="AD15" s="9">
        <f>IF(AND(AD16="-",AD32="-",COUNTIF(AD41:AD42,"-")=COUNTA(AD41:AD42)),"-",SUM(AD16,AD32,AD41:AD42))</f>
        <v>247551391519</v>
      </c>
      <c r="AE15" s="9">
        <v>65838502086</v>
      </c>
    </row>
    <row r="16" spans="1:31" ht="14.65" customHeight="1" x14ac:dyDescent="0.15">
      <c r="A16" s="7" t="s">
        <v>7</v>
      </c>
      <c r="B16" s="7" t="s">
        <v>104</v>
      </c>
      <c r="D16" s="23"/>
      <c r="E16" s="19"/>
      <c r="F16" s="19"/>
      <c r="G16" s="19" t="s">
        <v>8</v>
      </c>
      <c r="H16" s="19"/>
      <c r="I16" s="19"/>
      <c r="J16" s="19"/>
      <c r="K16" s="18"/>
      <c r="L16" s="18"/>
      <c r="M16" s="18"/>
      <c r="N16" s="18"/>
      <c r="O16" s="18"/>
      <c r="P16" s="24">
        <v>117186</v>
      </c>
      <c r="Q16" s="305"/>
      <c r="R16" s="19"/>
      <c r="S16" s="19"/>
      <c r="T16" s="19" t="s">
        <v>105</v>
      </c>
      <c r="U16" s="19"/>
      <c r="V16" s="19"/>
      <c r="W16" s="19"/>
      <c r="X16" s="19"/>
      <c r="Y16" s="18"/>
      <c r="Z16" s="24">
        <v>277</v>
      </c>
      <c r="AA16" s="25"/>
      <c r="AD16" s="9">
        <f>IF(COUNTIF(AD17:AD31,"-")=COUNTA(AD17:AD31),"-",SUM(AD17:AD31))</f>
        <v>117186186888</v>
      </c>
      <c r="AE16" s="9">
        <v>277311025</v>
      </c>
    </row>
    <row r="17" spans="1:31" ht="14.65" customHeight="1" x14ac:dyDescent="0.15">
      <c r="A17" s="7" t="s">
        <v>9</v>
      </c>
      <c r="B17" s="7" t="s">
        <v>106</v>
      </c>
      <c r="D17" s="23"/>
      <c r="E17" s="19"/>
      <c r="F17" s="19"/>
      <c r="G17" s="19"/>
      <c r="H17" s="19" t="s">
        <v>10</v>
      </c>
      <c r="I17" s="19"/>
      <c r="J17" s="19"/>
      <c r="K17" s="18"/>
      <c r="L17" s="18"/>
      <c r="M17" s="18"/>
      <c r="N17" s="18"/>
      <c r="O17" s="18"/>
      <c r="P17" s="24">
        <v>54324</v>
      </c>
      <c r="Q17" s="305"/>
      <c r="R17" s="19"/>
      <c r="S17" s="19"/>
      <c r="T17" s="19" t="s">
        <v>107</v>
      </c>
      <c r="U17" s="19"/>
      <c r="V17" s="19"/>
      <c r="W17" s="19"/>
      <c r="X17" s="19"/>
      <c r="Y17" s="18"/>
      <c r="Z17" s="24">
        <v>10124</v>
      </c>
      <c r="AA17" s="25"/>
      <c r="AD17" s="9">
        <v>54324290779</v>
      </c>
      <c r="AE17" s="9">
        <v>10123968000</v>
      </c>
    </row>
    <row r="18" spans="1:31" ht="14.65" customHeight="1" x14ac:dyDescent="0.15">
      <c r="A18" s="7" t="s">
        <v>12</v>
      </c>
      <c r="B18" s="7" t="s">
        <v>108</v>
      </c>
      <c r="D18" s="23"/>
      <c r="E18" s="19"/>
      <c r="F18" s="19"/>
      <c r="G18" s="19"/>
      <c r="H18" s="19" t="s">
        <v>13</v>
      </c>
      <c r="I18" s="19"/>
      <c r="J18" s="19"/>
      <c r="K18" s="18"/>
      <c r="L18" s="18"/>
      <c r="M18" s="18"/>
      <c r="N18" s="18"/>
      <c r="O18" s="18"/>
      <c r="P18" s="24">
        <v>1077</v>
      </c>
      <c r="Q18" s="305"/>
      <c r="R18" s="19"/>
      <c r="S18" s="19"/>
      <c r="T18" s="19" t="s">
        <v>109</v>
      </c>
      <c r="U18" s="19"/>
      <c r="V18" s="19"/>
      <c r="W18" s="19"/>
      <c r="X18" s="19"/>
      <c r="Y18" s="18"/>
      <c r="Z18" s="24" t="s">
        <v>391</v>
      </c>
      <c r="AA18" s="25"/>
      <c r="AD18" s="9">
        <v>1077007400</v>
      </c>
      <c r="AE18" s="9" t="s">
        <v>11</v>
      </c>
    </row>
    <row r="19" spans="1:31" ht="14.65" customHeight="1" x14ac:dyDescent="0.15">
      <c r="A19" s="7" t="s">
        <v>14</v>
      </c>
      <c r="B19" s="7" t="s">
        <v>110</v>
      </c>
      <c r="D19" s="23"/>
      <c r="E19" s="19"/>
      <c r="F19" s="19"/>
      <c r="G19" s="19"/>
      <c r="H19" s="19" t="s">
        <v>15</v>
      </c>
      <c r="I19" s="19"/>
      <c r="J19" s="19"/>
      <c r="K19" s="18"/>
      <c r="L19" s="18"/>
      <c r="M19" s="18"/>
      <c r="N19" s="18"/>
      <c r="O19" s="18"/>
      <c r="P19" s="24">
        <v>146698</v>
      </c>
      <c r="Q19" s="305"/>
      <c r="R19" s="19"/>
      <c r="S19" s="19"/>
      <c r="T19" s="19" t="s">
        <v>35</v>
      </c>
      <c r="U19" s="19"/>
      <c r="V19" s="19"/>
      <c r="W19" s="19"/>
      <c r="X19" s="19"/>
      <c r="Y19" s="18"/>
      <c r="Z19" s="24" t="s">
        <v>391</v>
      </c>
      <c r="AA19" s="25"/>
      <c r="AD19" s="9">
        <v>146697697058</v>
      </c>
      <c r="AE19" s="9" t="s">
        <v>11</v>
      </c>
    </row>
    <row r="20" spans="1:31" ht="14.65" customHeight="1" x14ac:dyDescent="0.15">
      <c r="A20" s="7" t="s">
        <v>16</v>
      </c>
      <c r="B20" s="7" t="s">
        <v>111</v>
      </c>
      <c r="D20" s="23"/>
      <c r="E20" s="19"/>
      <c r="F20" s="19"/>
      <c r="G20" s="19"/>
      <c r="H20" s="19" t="s">
        <v>17</v>
      </c>
      <c r="I20" s="19"/>
      <c r="J20" s="19"/>
      <c r="K20" s="18"/>
      <c r="L20" s="18"/>
      <c r="M20" s="18"/>
      <c r="N20" s="18"/>
      <c r="O20" s="18"/>
      <c r="P20" s="24">
        <v>-94803</v>
      </c>
      <c r="Q20" s="305"/>
      <c r="R20" s="19"/>
      <c r="S20" s="19" t="s">
        <v>112</v>
      </c>
      <c r="T20" s="19"/>
      <c r="U20" s="19"/>
      <c r="V20" s="19"/>
      <c r="W20" s="19"/>
      <c r="X20" s="19"/>
      <c r="Y20" s="18"/>
      <c r="Z20" s="24">
        <v>12628</v>
      </c>
      <c r="AA20" s="25"/>
      <c r="AD20" s="9">
        <v>-94802745010</v>
      </c>
      <c r="AE20" s="9">
        <f>IF(COUNTIF(AE21:AE28,"-")=COUNTA(AE21:AE28),"-",SUM(AE21:AE28))</f>
        <v>12627660612</v>
      </c>
    </row>
    <row r="21" spans="1:31" ht="14.65" customHeight="1" x14ac:dyDescent="0.15">
      <c r="A21" s="7" t="s">
        <v>18</v>
      </c>
      <c r="B21" s="7" t="s">
        <v>113</v>
      </c>
      <c r="D21" s="23"/>
      <c r="E21" s="19"/>
      <c r="F21" s="19"/>
      <c r="G21" s="19"/>
      <c r="H21" s="19" t="s">
        <v>19</v>
      </c>
      <c r="I21" s="19"/>
      <c r="J21" s="19"/>
      <c r="K21" s="18"/>
      <c r="L21" s="18"/>
      <c r="M21" s="18"/>
      <c r="N21" s="18"/>
      <c r="O21" s="18"/>
      <c r="P21" s="24">
        <v>22355</v>
      </c>
      <c r="Q21" s="305"/>
      <c r="R21" s="19"/>
      <c r="S21" s="19"/>
      <c r="T21" s="19" t="s">
        <v>321</v>
      </c>
      <c r="U21" s="19"/>
      <c r="V21" s="19"/>
      <c r="W21" s="19"/>
      <c r="X21" s="19"/>
      <c r="Y21" s="18"/>
      <c r="Z21" s="24">
        <v>11030</v>
      </c>
      <c r="AA21" s="25"/>
      <c r="AD21" s="9">
        <v>22354678940</v>
      </c>
      <c r="AE21" s="9">
        <v>11029786229</v>
      </c>
    </row>
    <row r="22" spans="1:31" ht="14.65" customHeight="1" x14ac:dyDescent="0.15">
      <c r="A22" s="7" t="s">
        <v>20</v>
      </c>
      <c r="B22" s="7" t="s">
        <v>114</v>
      </c>
      <c r="D22" s="23"/>
      <c r="E22" s="19"/>
      <c r="F22" s="19"/>
      <c r="G22" s="19"/>
      <c r="H22" s="19" t="s">
        <v>21</v>
      </c>
      <c r="I22" s="19"/>
      <c r="J22" s="19"/>
      <c r="K22" s="18"/>
      <c r="L22" s="18"/>
      <c r="M22" s="18"/>
      <c r="N22" s="18"/>
      <c r="O22" s="18"/>
      <c r="P22" s="24">
        <v>-13726</v>
      </c>
      <c r="Q22" s="305"/>
      <c r="R22" s="19"/>
      <c r="S22" s="19"/>
      <c r="T22" s="19" t="s">
        <v>115</v>
      </c>
      <c r="U22" s="19"/>
      <c r="V22" s="19"/>
      <c r="W22" s="19"/>
      <c r="X22" s="19"/>
      <c r="Y22" s="18"/>
      <c r="Z22" s="24">
        <v>59</v>
      </c>
      <c r="AA22" s="25"/>
      <c r="AD22" s="9">
        <v>-13725833579</v>
      </c>
      <c r="AE22" s="9">
        <v>58790025</v>
      </c>
    </row>
    <row r="23" spans="1:31" ht="14.65" customHeight="1" x14ac:dyDescent="0.15">
      <c r="A23" s="7" t="s">
        <v>22</v>
      </c>
      <c r="B23" s="7" t="s">
        <v>116</v>
      </c>
      <c r="D23" s="23"/>
      <c r="E23" s="19"/>
      <c r="F23" s="19"/>
      <c r="G23" s="19"/>
      <c r="H23" s="19" t="s">
        <v>23</v>
      </c>
      <c r="I23" s="26"/>
      <c r="J23" s="26"/>
      <c r="K23" s="27"/>
      <c r="L23" s="27"/>
      <c r="M23" s="27"/>
      <c r="N23" s="27"/>
      <c r="O23" s="27"/>
      <c r="P23" s="24">
        <v>209</v>
      </c>
      <c r="Q23" s="305"/>
      <c r="R23" s="19"/>
      <c r="S23" s="19"/>
      <c r="T23" s="19" t="s">
        <v>117</v>
      </c>
      <c r="U23" s="19"/>
      <c r="V23" s="19"/>
      <c r="W23" s="19"/>
      <c r="X23" s="19"/>
      <c r="Y23" s="18"/>
      <c r="Z23" s="24" t="s">
        <v>391</v>
      </c>
      <c r="AA23" s="25"/>
      <c r="AD23" s="9">
        <v>208557885</v>
      </c>
      <c r="AE23" s="9" t="s">
        <v>11</v>
      </c>
    </row>
    <row r="24" spans="1:31" ht="14.65" customHeight="1" x14ac:dyDescent="0.15">
      <c r="A24" s="7" t="s">
        <v>24</v>
      </c>
      <c r="B24" s="7" t="s">
        <v>118</v>
      </c>
      <c r="D24" s="23"/>
      <c r="E24" s="19"/>
      <c r="F24" s="19"/>
      <c r="G24" s="19"/>
      <c r="H24" s="19" t="s">
        <v>25</v>
      </c>
      <c r="I24" s="26"/>
      <c r="J24" s="26"/>
      <c r="K24" s="27"/>
      <c r="L24" s="27"/>
      <c r="M24" s="27"/>
      <c r="N24" s="27"/>
      <c r="O24" s="27"/>
      <c r="P24" s="24">
        <v>-209</v>
      </c>
      <c r="Q24" s="305"/>
      <c r="R24" s="18"/>
      <c r="S24" s="19"/>
      <c r="T24" s="19" t="s">
        <v>119</v>
      </c>
      <c r="U24" s="19"/>
      <c r="V24" s="19"/>
      <c r="W24" s="19"/>
      <c r="X24" s="19"/>
      <c r="Y24" s="18"/>
      <c r="Z24" s="24" t="s">
        <v>391</v>
      </c>
      <c r="AA24" s="25"/>
      <c r="AD24" s="9">
        <v>-208557870</v>
      </c>
      <c r="AE24" s="9" t="s">
        <v>11</v>
      </c>
    </row>
    <row r="25" spans="1:31" ht="14.65" customHeight="1" x14ac:dyDescent="0.15">
      <c r="A25" s="7" t="s">
        <v>26</v>
      </c>
      <c r="B25" s="7" t="s">
        <v>120</v>
      </c>
      <c r="D25" s="23"/>
      <c r="E25" s="19"/>
      <c r="F25" s="19"/>
      <c r="G25" s="19"/>
      <c r="H25" s="19" t="s">
        <v>27</v>
      </c>
      <c r="I25" s="26"/>
      <c r="J25" s="26"/>
      <c r="K25" s="27"/>
      <c r="L25" s="27"/>
      <c r="M25" s="27"/>
      <c r="N25" s="27"/>
      <c r="O25" s="27"/>
      <c r="P25" s="24">
        <v>786</v>
      </c>
      <c r="Q25" s="305"/>
      <c r="R25" s="18"/>
      <c r="S25" s="19"/>
      <c r="T25" s="19" t="s">
        <v>121</v>
      </c>
      <c r="U25" s="19"/>
      <c r="V25" s="19"/>
      <c r="W25" s="19"/>
      <c r="X25" s="19"/>
      <c r="Y25" s="18"/>
      <c r="Z25" s="24" t="s">
        <v>391</v>
      </c>
      <c r="AA25" s="25"/>
      <c r="AD25" s="9">
        <v>786341926</v>
      </c>
      <c r="AE25" s="9" t="s">
        <v>11</v>
      </c>
    </row>
    <row r="26" spans="1:31" ht="14.65" customHeight="1" x14ac:dyDescent="0.15">
      <c r="A26" s="7" t="s">
        <v>28</v>
      </c>
      <c r="B26" s="7" t="s">
        <v>122</v>
      </c>
      <c r="D26" s="23"/>
      <c r="E26" s="19"/>
      <c r="F26" s="19"/>
      <c r="G26" s="19"/>
      <c r="H26" s="19" t="s">
        <v>29</v>
      </c>
      <c r="I26" s="26"/>
      <c r="J26" s="26"/>
      <c r="K26" s="27"/>
      <c r="L26" s="27"/>
      <c r="M26" s="27"/>
      <c r="N26" s="27"/>
      <c r="O26" s="27"/>
      <c r="P26" s="24">
        <v>-758</v>
      </c>
      <c r="Q26" s="305"/>
      <c r="R26" s="19"/>
      <c r="S26" s="19"/>
      <c r="T26" s="19" t="s">
        <v>123</v>
      </c>
      <c r="U26" s="19"/>
      <c r="V26" s="19"/>
      <c r="W26" s="19"/>
      <c r="X26" s="19"/>
      <c r="Y26" s="18"/>
      <c r="Z26" s="24">
        <v>908</v>
      </c>
      <c r="AA26" s="25"/>
      <c r="AD26" s="9">
        <v>-758147652</v>
      </c>
      <c r="AE26" s="9">
        <v>907700164</v>
      </c>
    </row>
    <row r="27" spans="1:31" ht="14.65" customHeight="1" x14ac:dyDescent="0.15">
      <c r="A27" s="7" t="s">
        <v>30</v>
      </c>
      <c r="B27" s="7" t="s">
        <v>124</v>
      </c>
      <c r="D27" s="23"/>
      <c r="E27" s="19"/>
      <c r="F27" s="19"/>
      <c r="G27" s="19"/>
      <c r="H27" s="19" t="s">
        <v>31</v>
      </c>
      <c r="I27" s="26"/>
      <c r="J27" s="26"/>
      <c r="K27" s="27"/>
      <c r="L27" s="27"/>
      <c r="M27" s="27"/>
      <c r="N27" s="27"/>
      <c r="O27" s="27"/>
      <c r="P27" s="24" t="s">
        <v>391</v>
      </c>
      <c r="Q27" s="305"/>
      <c r="R27" s="19"/>
      <c r="S27" s="19"/>
      <c r="T27" s="19" t="s">
        <v>125</v>
      </c>
      <c r="U27" s="19"/>
      <c r="V27" s="19"/>
      <c r="W27" s="19"/>
      <c r="X27" s="19"/>
      <c r="Y27" s="18"/>
      <c r="Z27" s="24">
        <v>631</v>
      </c>
      <c r="AA27" s="25"/>
      <c r="AD27" s="9" t="s">
        <v>11</v>
      </c>
      <c r="AE27" s="9">
        <v>631384194</v>
      </c>
    </row>
    <row r="28" spans="1:31" ht="14.65" customHeight="1" x14ac:dyDescent="0.15">
      <c r="A28" s="7" t="s">
        <v>32</v>
      </c>
      <c r="B28" s="7" t="s">
        <v>126</v>
      </c>
      <c r="D28" s="23"/>
      <c r="E28" s="19"/>
      <c r="F28" s="19"/>
      <c r="G28" s="19"/>
      <c r="H28" s="19" t="s">
        <v>33</v>
      </c>
      <c r="I28" s="26"/>
      <c r="J28" s="26"/>
      <c r="K28" s="27"/>
      <c r="L28" s="27"/>
      <c r="M28" s="27"/>
      <c r="N28" s="27"/>
      <c r="O28" s="27"/>
      <c r="P28" s="24" t="s">
        <v>391</v>
      </c>
      <c r="Q28" s="305"/>
      <c r="R28" s="19"/>
      <c r="S28" s="19"/>
      <c r="T28" s="19" t="s">
        <v>35</v>
      </c>
      <c r="U28" s="19"/>
      <c r="V28" s="19"/>
      <c r="W28" s="19"/>
      <c r="X28" s="19"/>
      <c r="Y28" s="18"/>
      <c r="Z28" s="24" t="s">
        <v>391</v>
      </c>
      <c r="AA28" s="25"/>
      <c r="AD28" s="9" t="s">
        <v>11</v>
      </c>
      <c r="AE28" s="9" t="s">
        <v>11</v>
      </c>
    </row>
    <row r="29" spans="1:31" ht="14.65" customHeight="1" x14ac:dyDescent="0.15">
      <c r="A29" s="7" t="s">
        <v>34</v>
      </c>
      <c r="B29" s="7" t="s">
        <v>99</v>
      </c>
      <c r="D29" s="23"/>
      <c r="E29" s="19"/>
      <c r="F29" s="19"/>
      <c r="G29" s="19"/>
      <c r="H29" s="19" t="s">
        <v>35</v>
      </c>
      <c r="I29" s="19"/>
      <c r="J29" s="19"/>
      <c r="K29" s="18"/>
      <c r="L29" s="18"/>
      <c r="M29" s="18"/>
      <c r="N29" s="18"/>
      <c r="O29" s="18"/>
      <c r="P29" s="24">
        <v>1001</v>
      </c>
      <c r="Q29" s="305"/>
      <c r="R29" s="313" t="s">
        <v>100</v>
      </c>
      <c r="S29" s="314"/>
      <c r="T29" s="314"/>
      <c r="U29" s="314"/>
      <c r="V29" s="314"/>
      <c r="W29" s="314"/>
      <c r="X29" s="314"/>
      <c r="Y29" s="314"/>
      <c r="Z29" s="28">
        <v>88867</v>
      </c>
      <c r="AA29" s="29" t="s">
        <v>396</v>
      </c>
      <c r="AD29" s="9">
        <v>1000666143</v>
      </c>
      <c r="AE29" s="9">
        <f>IF(AND(AE14="-",AE20="-"),"-",SUM(AE14,AE20))</f>
        <v>88867441723</v>
      </c>
    </row>
    <row r="30" spans="1:31" ht="14.65" customHeight="1" x14ac:dyDescent="0.15">
      <c r="A30" s="7" t="s">
        <v>36</v>
      </c>
      <c r="D30" s="23"/>
      <c r="E30" s="19"/>
      <c r="F30" s="19"/>
      <c r="G30" s="19"/>
      <c r="H30" s="19" t="s">
        <v>37</v>
      </c>
      <c r="I30" s="19"/>
      <c r="J30" s="19"/>
      <c r="K30" s="18"/>
      <c r="L30" s="18"/>
      <c r="M30" s="18"/>
      <c r="N30" s="18"/>
      <c r="O30" s="18"/>
      <c r="P30" s="24">
        <v>-586</v>
      </c>
      <c r="Q30" s="305"/>
      <c r="R30" s="19" t="s">
        <v>322</v>
      </c>
      <c r="S30" s="30"/>
      <c r="T30" s="30"/>
      <c r="U30" s="30"/>
      <c r="V30" s="30"/>
      <c r="W30" s="30"/>
      <c r="X30" s="30"/>
      <c r="Y30" s="30"/>
      <c r="Z30" s="31"/>
      <c r="AA30" s="32"/>
      <c r="AD30" s="9">
        <v>-586136338</v>
      </c>
    </row>
    <row r="31" spans="1:31" ht="14.65" customHeight="1" x14ac:dyDescent="0.15">
      <c r="A31" s="7" t="s">
        <v>38</v>
      </c>
      <c r="B31" s="7" t="s">
        <v>129</v>
      </c>
      <c r="D31" s="23"/>
      <c r="E31" s="19"/>
      <c r="F31" s="19"/>
      <c r="G31" s="19"/>
      <c r="H31" s="19" t="s">
        <v>39</v>
      </c>
      <c r="I31" s="19"/>
      <c r="J31" s="19"/>
      <c r="K31" s="18"/>
      <c r="L31" s="18"/>
      <c r="M31" s="18"/>
      <c r="N31" s="18"/>
      <c r="O31" s="18"/>
      <c r="P31" s="24">
        <v>818</v>
      </c>
      <c r="Q31" s="305"/>
      <c r="R31" s="19"/>
      <c r="S31" s="19" t="s">
        <v>130</v>
      </c>
      <c r="T31" s="19"/>
      <c r="U31" s="19"/>
      <c r="V31" s="19"/>
      <c r="W31" s="19"/>
      <c r="X31" s="19"/>
      <c r="Y31" s="18"/>
      <c r="Z31" s="24">
        <v>284122</v>
      </c>
      <c r="AA31" s="25"/>
      <c r="AD31" s="9">
        <v>818367206</v>
      </c>
      <c r="AE31" s="9">
        <v>284121805282</v>
      </c>
    </row>
    <row r="32" spans="1:31" ht="14.65" customHeight="1" x14ac:dyDescent="0.15">
      <c r="A32" s="7" t="s">
        <v>40</v>
      </c>
      <c r="B32" s="7" t="s">
        <v>131</v>
      </c>
      <c r="D32" s="23"/>
      <c r="E32" s="19"/>
      <c r="F32" s="19"/>
      <c r="G32" s="19" t="s">
        <v>41</v>
      </c>
      <c r="H32" s="19"/>
      <c r="I32" s="19"/>
      <c r="J32" s="19"/>
      <c r="K32" s="18"/>
      <c r="L32" s="18"/>
      <c r="M32" s="18"/>
      <c r="N32" s="18"/>
      <c r="O32" s="18"/>
      <c r="P32" s="24">
        <v>127201</v>
      </c>
      <c r="Q32" s="305"/>
      <c r="R32" s="19"/>
      <c r="S32" s="18" t="s">
        <v>132</v>
      </c>
      <c r="T32" s="19"/>
      <c r="U32" s="19"/>
      <c r="V32" s="19"/>
      <c r="W32" s="19"/>
      <c r="X32" s="19"/>
      <c r="Y32" s="18"/>
      <c r="Z32" s="24">
        <v>-83567</v>
      </c>
      <c r="AA32" s="25"/>
      <c r="AD32" s="9">
        <f>IF(COUNTIF(AD33:AD40,"-")=COUNTA(AD33:AD40),"-",SUM(AD33:AD40))</f>
        <v>127201328874</v>
      </c>
      <c r="AE32" s="9">
        <v>-83566678018</v>
      </c>
    </row>
    <row r="33" spans="1:30" ht="14.65" customHeight="1" x14ac:dyDescent="0.15">
      <c r="A33" s="7" t="s">
        <v>42</v>
      </c>
      <c r="D33" s="23"/>
      <c r="E33" s="19"/>
      <c r="F33" s="19"/>
      <c r="G33" s="19"/>
      <c r="H33" s="19" t="s">
        <v>10</v>
      </c>
      <c r="I33" s="19"/>
      <c r="J33" s="19"/>
      <c r="K33" s="18"/>
      <c r="L33" s="18"/>
      <c r="M33" s="18"/>
      <c r="N33" s="18"/>
      <c r="O33" s="18"/>
      <c r="P33" s="24">
        <v>18163</v>
      </c>
      <c r="Q33" s="305"/>
      <c r="R33" s="23"/>
      <c r="S33" s="19"/>
      <c r="T33" s="19"/>
      <c r="U33" s="19"/>
      <c r="V33" s="19"/>
      <c r="W33" s="19"/>
      <c r="X33" s="19"/>
      <c r="Y33" s="18"/>
      <c r="Z33" s="24"/>
      <c r="AA33" s="33"/>
      <c r="AD33" s="9">
        <v>18163033584</v>
      </c>
    </row>
    <row r="34" spans="1:30" ht="14.65" customHeight="1" x14ac:dyDescent="0.15">
      <c r="A34" s="7" t="s">
        <v>43</v>
      </c>
      <c r="D34" s="23"/>
      <c r="E34" s="19"/>
      <c r="F34" s="19"/>
      <c r="G34" s="19"/>
      <c r="H34" s="19" t="s">
        <v>15</v>
      </c>
      <c r="I34" s="19"/>
      <c r="J34" s="19"/>
      <c r="K34" s="18"/>
      <c r="L34" s="18"/>
      <c r="M34" s="18"/>
      <c r="N34" s="18"/>
      <c r="O34" s="18"/>
      <c r="P34" s="24">
        <v>5859</v>
      </c>
      <c r="Q34" s="305"/>
      <c r="R34" s="315"/>
      <c r="S34" s="316"/>
      <c r="T34" s="316"/>
      <c r="U34" s="316"/>
      <c r="V34" s="316"/>
      <c r="W34" s="316"/>
      <c r="X34" s="316"/>
      <c r="Y34" s="316"/>
      <c r="Z34" s="24"/>
      <c r="AA34" s="25"/>
      <c r="AD34" s="9">
        <v>5858859337</v>
      </c>
    </row>
    <row r="35" spans="1:30" ht="14.65" customHeight="1" x14ac:dyDescent="0.15">
      <c r="A35" s="7" t="s">
        <v>44</v>
      </c>
      <c r="D35" s="23"/>
      <c r="E35" s="19"/>
      <c r="F35" s="19"/>
      <c r="G35" s="19"/>
      <c r="H35" s="19" t="s">
        <v>17</v>
      </c>
      <c r="I35" s="19"/>
      <c r="J35" s="19"/>
      <c r="K35" s="18"/>
      <c r="L35" s="18"/>
      <c r="M35" s="18"/>
      <c r="N35" s="18"/>
      <c r="O35" s="18"/>
      <c r="P35" s="24">
        <v>-3163</v>
      </c>
      <c r="Q35" s="305"/>
      <c r="R35" s="19"/>
      <c r="S35" s="30"/>
      <c r="T35" s="30"/>
      <c r="U35" s="30"/>
      <c r="V35" s="30"/>
      <c r="W35" s="30"/>
      <c r="X35" s="30"/>
      <c r="Y35" s="30"/>
      <c r="Z35" s="31"/>
      <c r="AA35" s="34"/>
      <c r="AD35" s="9">
        <v>-3162742647</v>
      </c>
    </row>
    <row r="36" spans="1:30" ht="14.65" customHeight="1" x14ac:dyDescent="0.15">
      <c r="A36" s="7" t="s">
        <v>45</v>
      </c>
      <c r="D36" s="23"/>
      <c r="E36" s="19"/>
      <c r="F36" s="19"/>
      <c r="G36" s="19"/>
      <c r="H36" s="19" t="s">
        <v>19</v>
      </c>
      <c r="I36" s="19"/>
      <c r="J36" s="19"/>
      <c r="K36" s="18"/>
      <c r="L36" s="18"/>
      <c r="M36" s="18"/>
      <c r="N36" s="18"/>
      <c r="O36" s="18"/>
      <c r="P36" s="24">
        <v>434997</v>
      </c>
      <c r="Q36" s="305"/>
      <c r="R36" s="19"/>
      <c r="S36" s="19"/>
      <c r="T36" s="19"/>
      <c r="U36" s="19"/>
      <c r="V36" s="19"/>
      <c r="W36" s="19"/>
      <c r="X36" s="19"/>
      <c r="Y36" s="18"/>
      <c r="Z36" s="24"/>
      <c r="AA36" s="33"/>
      <c r="AD36" s="9">
        <v>434997325769</v>
      </c>
    </row>
    <row r="37" spans="1:30" ht="14.65" customHeight="1" x14ac:dyDescent="0.15">
      <c r="A37" s="7" t="s">
        <v>46</v>
      </c>
      <c r="D37" s="23"/>
      <c r="E37" s="19"/>
      <c r="F37" s="19"/>
      <c r="G37" s="19"/>
      <c r="H37" s="19" t="s">
        <v>21</v>
      </c>
      <c r="I37" s="19"/>
      <c r="J37" s="19"/>
      <c r="K37" s="18"/>
      <c r="L37" s="18"/>
      <c r="M37" s="18"/>
      <c r="N37" s="18"/>
      <c r="O37" s="18"/>
      <c r="P37" s="24">
        <v>-335206</v>
      </c>
      <c r="Q37" s="305"/>
      <c r="R37" s="17"/>
      <c r="S37" s="18"/>
      <c r="T37" s="18"/>
      <c r="U37" s="18"/>
      <c r="V37" s="18"/>
      <c r="W37" s="18"/>
      <c r="X37" s="18"/>
      <c r="Y37" s="35"/>
      <c r="Z37" s="24"/>
      <c r="AA37" s="33"/>
      <c r="AD37" s="9">
        <v>-335206498961</v>
      </c>
    </row>
    <row r="38" spans="1:30" ht="14.65" customHeight="1" x14ac:dyDescent="0.15">
      <c r="A38" s="7" t="s">
        <v>47</v>
      </c>
      <c r="D38" s="23"/>
      <c r="E38" s="19"/>
      <c r="F38" s="19"/>
      <c r="G38" s="19"/>
      <c r="H38" s="19" t="s">
        <v>35</v>
      </c>
      <c r="I38" s="19"/>
      <c r="J38" s="19"/>
      <c r="K38" s="18"/>
      <c r="L38" s="18"/>
      <c r="M38" s="18"/>
      <c r="N38" s="18"/>
      <c r="O38" s="18"/>
      <c r="P38" s="24">
        <v>52</v>
      </c>
      <c r="Q38" s="305"/>
      <c r="R38" s="18"/>
      <c r="S38" s="18"/>
      <c r="T38" s="18"/>
      <c r="U38" s="18"/>
      <c r="V38" s="18"/>
      <c r="W38" s="18"/>
      <c r="X38" s="18"/>
      <c r="Y38" s="18"/>
      <c r="Z38" s="24"/>
      <c r="AA38" s="33"/>
      <c r="AD38" s="9">
        <v>52112000</v>
      </c>
    </row>
    <row r="39" spans="1:30" ht="14.65" customHeight="1" x14ac:dyDescent="0.15">
      <c r="A39" s="7" t="s">
        <v>48</v>
      </c>
      <c r="D39" s="23"/>
      <c r="E39" s="19"/>
      <c r="F39" s="19"/>
      <c r="G39" s="19"/>
      <c r="H39" s="19" t="s">
        <v>37</v>
      </c>
      <c r="I39" s="19"/>
      <c r="J39" s="19"/>
      <c r="K39" s="18"/>
      <c r="L39" s="18"/>
      <c r="M39" s="18"/>
      <c r="N39" s="18"/>
      <c r="O39" s="18"/>
      <c r="P39" s="24">
        <v>-52</v>
      </c>
      <c r="Q39" s="305"/>
      <c r="R39" s="36"/>
      <c r="S39" s="36"/>
      <c r="T39" s="36"/>
      <c r="U39" s="36"/>
      <c r="V39" s="36"/>
      <c r="W39" s="36"/>
      <c r="X39" s="36"/>
      <c r="Y39" s="36"/>
      <c r="Z39" s="21"/>
      <c r="AA39" s="37"/>
      <c r="AD39" s="9">
        <v>-52111999</v>
      </c>
    </row>
    <row r="40" spans="1:30" ht="14.65" customHeight="1" x14ac:dyDescent="0.15">
      <c r="A40" s="7" t="s">
        <v>49</v>
      </c>
      <c r="D40" s="23"/>
      <c r="E40" s="19"/>
      <c r="F40" s="19"/>
      <c r="G40" s="19"/>
      <c r="H40" s="19" t="s">
        <v>39</v>
      </c>
      <c r="I40" s="19"/>
      <c r="J40" s="19"/>
      <c r="K40" s="18"/>
      <c r="L40" s="18"/>
      <c r="M40" s="18"/>
      <c r="N40" s="18"/>
      <c r="O40" s="18"/>
      <c r="P40" s="24">
        <v>6551</v>
      </c>
      <c r="Q40" s="305"/>
      <c r="R40" s="36"/>
      <c r="S40" s="36"/>
      <c r="T40" s="36"/>
      <c r="U40" s="36"/>
      <c r="V40" s="36"/>
      <c r="W40" s="36"/>
      <c r="X40" s="36"/>
      <c r="Y40" s="36"/>
      <c r="Z40" s="21"/>
      <c r="AA40" s="37"/>
      <c r="AD40" s="9">
        <v>6551351791</v>
      </c>
    </row>
    <row r="41" spans="1:30" ht="14.65" customHeight="1" x14ac:dyDescent="0.15">
      <c r="A41" s="7" t="s">
        <v>50</v>
      </c>
      <c r="D41" s="23"/>
      <c r="E41" s="19"/>
      <c r="F41" s="19"/>
      <c r="G41" s="19" t="s">
        <v>51</v>
      </c>
      <c r="H41" s="26"/>
      <c r="I41" s="26"/>
      <c r="J41" s="26"/>
      <c r="K41" s="27"/>
      <c r="L41" s="27"/>
      <c r="M41" s="27"/>
      <c r="N41" s="27"/>
      <c r="O41" s="27"/>
      <c r="P41" s="24">
        <v>10824</v>
      </c>
      <c r="Q41" s="305"/>
      <c r="R41" s="36"/>
      <c r="S41" s="36"/>
      <c r="T41" s="36"/>
      <c r="U41" s="36"/>
      <c r="V41" s="36"/>
      <c r="W41" s="36"/>
      <c r="X41" s="36"/>
      <c r="Y41" s="36"/>
      <c r="Z41" s="21"/>
      <c r="AA41" s="37"/>
      <c r="AD41" s="9">
        <v>10823679226</v>
      </c>
    </row>
    <row r="42" spans="1:30" ht="14.65" customHeight="1" x14ac:dyDescent="0.15">
      <c r="A42" s="7" t="s">
        <v>52</v>
      </c>
      <c r="D42" s="23"/>
      <c r="E42" s="19"/>
      <c r="F42" s="19"/>
      <c r="G42" s="19" t="s">
        <v>53</v>
      </c>
      <c r="H42" s="26"/>
      <c r="I42" s="26"/>
      <c r="J42" s="26"/>
      <c r="K42" s="27"/>
      <c r="L42" s="27"/>
      <c r="M42" s="27"/>
      <c r="N42" s="27"/>
      <c r="O42" s="27"/>
      <c r="P42" s="24">
        <v>-7660</v>
      </c>
      <c r="Q42" s="305"/>
      <c r="R42" s="36"/>
      <c r="S42" s="36"/>
      <c r="T42" s="36"/>
      <c r="U42" s="36"/>
      <c r="V42" s="36"/>
      <c r="W42" s="36"/>
      <c r="X42" s="36"/>
      <c r="Y42" s="36"/>
      <c r="Z42" s="21"/>
      <c r="AA42" s="37"/>
      <c r="AD42" s="9">
        <v>-7659803469</v>
      </c>
    </row>
    <row r="43" spans="1:30" ht="14.65" customHeight="1" x14ac:dyDescent="0.15">
      <c r="A43" s="7" t="s">
        <v>54</v>
      </c>
      <c r="D43" s="23"/>
      <c r="E43" s="19"/>
      <c r="F43" s="19" t="s">
        <v>55</v>
      </c>
      <c r="G43" s="19"/>
      <c r="H43" s="26"/>
      <c r="I43" s="26"/>
      <c r="J43" s="26"/>
      <c r="K43" s="27"/>
      <c r="L43" s="27"/>
      <c r="M43" s="27"/>
      <c r="N43" s="27"/>
      <c r="O43" s="27"/>
      <c r="P43" s="24">
        <v>79</v>
      </c>
      <c r="Q43" s="305"/>
      <c r="R43" s="36"/>
      <c r="S43" s="36"/>
      <c r="T43" s="36"/>
      <c r="U43" s="36"/>
      <c r="V43" s="36"/>
      <c r="W43" s="36"/>
      <c r="X43" s="36"/>
      <c r="Y43" s="36"/>
      <c r="Z43" s="21"/>
      <c r="AA43" s="37"/>
      <c r="AD43" s="9">
        <f>IF(COUNTIF(AD44:AD45,"-")=COUNTA(AD44:AD45),"-",SUM(AD44:AD45))</f>
        <v>78599584</v>
      </c>
    </row>
    <row r="44" spans="1:30" ht="14.65" customHeight="1" x14ac:dyDescent="0.15">
      <c r="A44" s="7" t="s">
        <v>56</v>
      </c>
      <c r="D44" s="23"/>
      <c r="E44" s="19"/>
      <c r="F44" s="19"/>
      <c r="G44" s="19" t="s">
        <v>57</v>
      </c>
      <c r="H44" s="19"/>
      <c r="I44" s="19"/>
      <c r="J44" s="19"/>
      <c r="K44" s="18"/>
      <c r="L44" s="18"/>
      <c r="M44" s="18"/>
      <c r="N44" s="18"/>
      <c r="O44" s="18"/>
      <c r="P44" s="24">
        <v>79</v>
      </c>
      <c r="Q44" s="305"/>
      <c r="R44" s="36"/>
      <c r="S44" s="36"/>
      <c r="T44" s="36"/>
      <c r="U44" s="36"/>
      <c r="V44" s="36"/>
      <c r="W44" s="36"/>
      <c r="X44" s="36"/>
      <c r="Y44" s="36"/>
      <c r="Z44" s="21"/>
      <c r="AA44" s="37"/>
      <c r="AD44" s="9">
        <v>78599584</v>
      </c>
    </row>
    <row r="45" spans="1:30" ht="14.65" customHeight="1" x14ac:dyDescent="0.15">
      <c r="A45" s="7" t="s">
        <v>58</v>
      </c>
      <c r="D45" s="23"/>
      <c r="E45" s="19"/>
      <c r="F45" s="19"/>
      <c r="G45" s="19" t="s">
        <v>35</v>
      </c>
      <c r="H45" s="19"/>
      <c r="I45" s="19"/>
      <c r="J45" s="19"/>
      <c r="K45" s="18"/>
      <c r="L45" s="18"/>
      <c r="M45" s="18"/>
      <c r="N45" s="18"/>
      <c r="O45" s="18"/>
      <c r="P45" s="24" t="s">
        <v>391</v>
      </c>
      <c r="Q45" s="305"/>
      <c r="R45" s="36"/>
      <c r="S45" s="36"/>
      <c r="T45" s="36"/>
      <c r="U45" s="36"/>
      <c r="V45" s="36"/>
      <c r="W45" s="36"/>
      <c r="X45" s="36"/>
      <c r="Y45" s="36"/>
      <c r="Z45" s="21"/>
      <c r="AA45" s="37"/>
      <c r="AD45" s="9" t="s">
        <v>11</v>
      </c>
    </row>
    <row r="46" spans="1:30" ht="14.65" customHeight="1" x14ac:dyDescent="0.15">
      <c r="A46" s="7" t="s">
        <v>59</v>
      </c>
      <c r="D46" s="23"/>
      <c r="E46" s="19"/>
      <c r="F46" s="19" t="s">
        <v>60</v>
      </c>
      <c r="G46" s="19"/>
      <c r="H46" s="19"/>
      <c r="I46" s="19"/>
      <c r="J46" s="19"/>
      <c r="K46" s="19"/>
      <c r="L46" s="18"/>
      <c r="M46" s="18"/>
      <c r="N46" s="18"/>
      <c r="O46" s="18"/>
      <c r="P46" s="24">
        <v>22643</v>
      </c>
      <c r="Q46" s="305" t="s">
        <v>396</v>
      </c>
      <c r="R46" s="36"/>
      <c r="S46" s="36"/>
      <c r="T46" s="36"/>
      <c r="U46" s="36"/>
      <c r="V46" s="36"/>
      <c r="W46" s="36"/>
      <c r="X46" s="36"/>
      <c r="Y46" s="36"/>
      <c r="Z46" s="21"/>
      <c r="AA46" s="37"/>
      <c r="AD46" s="9">
        <f>IF(COUNTIF(AD47:AD58,"-")=COUNTA(AD47:AD58),"-",SUM(AD47,AD51:AD54,AD57:AD58))</f>
        <v>22642604433</v>
      </c>
    </row>
    <row r="47" spans="1:30" ht="14.65" customHeight="1" x14ac:dyDescent="0.15">
      <c r="A47" s="7" t="s">
        <v>61</v>
      </c>
      <c r="D47" s="23"/>
      <c r="E47" s="19"/>
      <c r="F47" s="19"/>
      <c r="G47" s="19" t="s">
        <v>62</v>
      </c>
      <c r="H47" s="19"/>
      <c r="I47" s="19"/>
      <c r="J47" s="19"/>
      <c r="K47" s="19"/>
      <c r="L47" s="18"/>
      <c r="M47" s="18"/>
      <c r="N47" s="18"/>
      <c r="O47" s="18"/>
      <c r="P47" s="24">
        <v>6458</v>
      </c>
      <c r="Q47" s="305"/>
      <c r="R47" s="36"/>
      <c r="S47" s="36"/>
      <c r="T47" s="36"/>
      <c r="U47" s="36"/>
      <c r="V47" s="36"/>
      <c r="W47" s="36"/>
      <c r="X47" s="36"/>
      <c r="Y47" s="36"/>
      <c r="Z47" s="21"/>
      <c r="AA47" s="37"/>
      <c r="AD47" s="9">
        <f>IF(COUNTIF(AD48:AD50,"-")=COUNTA(AD48:AD50),"-",SUM(AD48:AD50))</f>
        <v>6458131350</v>
      </c>
    </row>
    <row r="48" spans="1:30" ht="14.65" customHeight="1" x14ac:dyDescent="0.15">
      <c r="A48" s="7" t="s">
        <v>63</v>
      </c>
      <c r="D48" s="23"/>
      <c r="E48" s="19"/>
      <c r="F48" s="19"/>
      <c r="G48" s="19"/>
      <c r="H48" s="19" t="s">
        <v>64</v>
      </c>
      <c r="I48" s="19"/>
      <c r="J48" s="19"/>
      <c r="K48" s="19"/>
      <c r="L48" s="18"/>
      <c r="M48" s="18"/>
      <c r="N48" s="18"/>
      <c r="O48" s="18"/>
      <c r="P48" s="24">
        <v>183</v>
      </c>
      <c r="Q48" s="305"/>
      <c r="R48" s="36"/>
      <c r="S48" s="36"/>
      <c r="T48" s="36"/>
      <c r="U48" s="36"/>
      <c r="V48" s="36"/>
      <c r="W48" s="36"/>
      <c r="X48" s="36"/>
      <c r="Y48" s="36"/>
      <c r="Z48" s="21"/>
      <c r="AA48" s="37"/>
      <c r="AD48" s="9">
        <v>183143750</v>
      </c>
    </row>
    <row r="49" spans="1:30" ht="14.65" customHeight="1" x14ac:dyDescent="0.15">
      <c r="A49" s="7" t="s">
        <v>65</v>
      </c>
      <c r="D49" s="23"/>
      <c r="E49" s="19"/>
      <c r="F49" s="19"/>
      <c r="G49" s="19"/>
      <c r="H49" s="19" t="s">
        <v>66</v>
      </c>
      <c r="I49" s="19"/>
      <c r="J49" s="19"/>
      <c r="K49" s="19"/>
      <c r="L49" s="18"/>
      <c r="M49" s="18"/>
      <c r="N49" s="18"/>
      <c r="O49" s="18"/>
      <c r="P49" s="24">
        <v>6275</v>
      </c>
      <c r="Q49" s="305"/>
      <c r="R49" s="36"/>
      <c r="S49" s="36"/>
      <c r="T49" s="36"/>
      <c r="U49" s="36"/>
      <c r="V49" s="36"/>
      <c r="W49" s="36"/>
      <c r="X49" s="36"/>
      <c r="Y49" s="36"/>
      <c r="Z49" s="21"/>
      <c r="AA49" s="37"/>
      <c r="AD49" s="9">
        <v>6274987600</v>
      </c>
    </row>
    <row r="50" spans="1:30" ht="14.65" customHeight="1" x14ac:dyDescent="0.15">
      <c r="A50" s="7" t="s">
        <v>67</v>
      </c>
      <c r="D50" s="23"/>
      <c r="E50" s="19"/>
      <c r="F50" s="19"/>
      <c r="G50" s="19"/>
      <c r="H50" s="19" t="s">
        <v>35</v>
      </c>
      <c r="I50" s="19"/>
      <c r="J50" s="19"/>
      <c r="K50" s="19"/>
      <c r="L50" s="18"/>
      <c r="M50" s="18"/>
      <c r="N50" s="18"/>
      <c r="O50" s="18"/>
      <c r="P50" s="24" t="s">
        <v>391</v>
      </c>
      <c r="Q50" s="305"/>
      <c r="R50" s="36"/>
      <c r="S50" s="36"/>
      <c r="T50" s="36"/>
      <c r="U50" s="36"/>
      <c r="V50" s="36"/>
      <c r="W50" s="36"/>
      <c r="X50" s="36"/>
      <c r="Y50" s="36"/>
      <c r="Z50" s="21"/>
      <c r="AA50" s="37"/>
      <c r="AD50" s="9" t="s">
        <v>11</v>
      </c>
    </row>
    <row r="51" spans="1:30" ht="14.65" customHeight="1" x14ac:dyDescent="0.15">
      <c r="A51" s="7" t="s">
        <v>68</v>
      </c>
      <c r="D51" s="23"/>
      <c r="E51" s="19"/>
      <c r="F51" s="19"/>
      <c r="G51" s="19" t="s">
        <v>69</v>
      </c>
      <c r="H51" s="19"/>
      <c r="I51" s="19"/>
      <c r="J51" s="19"/>
      <c r="K51" s="19"/>
      <c r="L51" s="18"/>
      <c r="M51" s="18"/>
      <c r="N51" s="18"/>
      <c r="O51" s="18"/>
      <c r="P51" s="24" t="s">
        <v>391</v>
      </c>
      <c r="Q51" s="305"/>
      <c r="R51" s="36"/>
      <c r="S51" s="36"/>
      <c r="T51" s="36"/>
      <c r="U51" s="36"/>
      <c r="V51" s="36"/>
      <c r="W51" s="36"/>
      <c r="X51" s="36"/>
      <c r="Y51" s="36"/>
      <c r="Z51" s="21"/>
      <c r="AA51" s="37"/>
      <c r="AD51" s="9" t="s">
        <v>11</v>
      </c>
    </row>
    <row r="52" spans="1:30" ht="14.65" customHeight="1" x14ac:dyDescent="0.15">
      <c r="A52" s="7" t="s">
        <v>70</v>
      </c>
      <c r="D52" s="23"/>
      <c r="E52" s="19"/>
      <c r="F52" s="19"/>
      <c r="G52" s="19" t="s">
        <v>71</v>
      </c>
      <c r="H52" s="19"/>
      <c r="I52" s="19"/>
      <c r="J52" s="19"/>
      <c r="K52" s="18"/>
      <c r="L52" s="18"/>
      <c r="M52" s="18"/>
      <c r="N52" s="18"/>
      <c r="O52" s="18"/>
      <c r="P52" s="24">
        <v>369</v>
      </c>
      <c r="Q52" s="305"/>
      <c r="R52" s="36"/>
      <c r="S52" s="36"/>
      <c r="T52" s="36"/>
      <c r="U52" s="36"/>
      <c r="V52" s="36"/>
      <c r="W52" s="36"/>
      <c r="X52" s="36"/>
      <c r="Y52" s="36"/>
      <c r="Z52" s="21"/>
      <c r="AA52" s="37"/>
      <c r="AD52" s="9">
        <v>369248777</v>
      </c>
    </row>
    <row r="53" spans="1:30" ht="14.65" customHeight="1" x14ac:dyDescent="0.15">
      <c r="A53" s="7" t="s">
        <v>72</v>
      </c>
      <c r="D53" s="23"/>
      <c r="E53" s="19"/>
      <c r="F53" s="19"/>
      <c r="G53" s="19" t="s">
        <v>73</v>
      </c>
      <c r="H53" s="19"/>
      <c r="I53" s="19"/>
      <c r="J53" s="19"/>
      <c r="K53" s="18"/>
      <c r="L53" s="18"/>
      <c r="M53" s="18"/>
      <c r="N53" s="18"/>
      <c r="O53" s="18"/>
      <c r="P53" s="24">
        <v>94</v>
      </c>
      <c r="Q53" s="305"/>
      <c r="R53" s="36"/>
      <c r="S53" s="36"/>
      <c r="T53" s="36"/>
      <c r="U53" s="36"/>
      <c r="V53" s="36"/>
      <c r="W53" s="36"/>
      <c r="X53" s="36"/>
      <c r="Y53" s="36"/>
      <c r="Z53" s="21"/>
      <c r="AA53" s="37"/>
      <c r="AD53" s="9">
        <v>94050000</v>
      </c>
    </row>
    <row r="54" spans="1:30" ht="14.65" customHeight="1" x14ac:dyDescent="0.15">
      <c r="A54" s="7" t="s">
        <v>74</v>
      </c>
      <c r="D54" s="23"/>
      <c r="E54" s="19"/>
      <c r="F54" s="19"/>
      <c r="G54" s="19" t="s">
        <v>75</v>
      </c>
      <c r="H54" s="19"/>
      <c r="I54" s="19"/>
      <c r="J54" s="19"/>
      <c r="K54" s="18"/>
      <c r="L54" s="18"/>
      <c r="M54" s="18"/>
      <c r="N54" s="18"/>
      <c r="O54" s="18"/>
      <c r="P54" s="24">
        <v>15766</v>
      </c>
      <c r="Q54" s="305"/>
      <c r="R54" s="36"/>
      <c r="S54" s="36"/>
      <c r="T54" s="36"/>
      <c r="U54" s="36"/>
      <c r="V54" s="36"/>
      <c r="W54" s="36"/>
      <c r="X54" s="36"/>
      <c r="Y54" s="36"/>
      <c r="Z54" s="21"/>
      <c r="AA54" s="37"/>
      <c r="AD54" s="9">
        <f>IF(COUNTIF(AD55:AD56,"-")=COUNTA(AD55:AD56),"-",SUM(AD55:AD56))</f>
        <v>15765949635</v>
      </c>
    </row>
    <row r="55" spans="1:30" ht="14.65" customHeight="1" x14ac:dyDescent="0.15">
      <c r="A55" s="7" t="s">
        <v>76</v>
      </c>
      <c r="D55" s="23"/>
      <c r="E55" s="19"/>
      <c r="F55" s="19"/>
      <c r="G55" s="19"/>
      <c r="H55" s="19" t="s">
        <v>78</v>
      </c>
      <c r="I55" s="19"/>
      <c r="J55" s="19"/>
      <c r="K55" s="18"/>
      <c r="L55" s="18"/>
      <c r="M55" s="18"/>
      <c r="N55" s="18"/>
      <c r="O55" s="18"/>
      <c r="P55" s="24">
        <v>6321</v>
      </c>
      <c r="Q55" s="305"/>
      <c r="R55" s="36"/>
      <c r="S55" s="36"/>
      <c r="T55" s="36"/>
      <c r="U55" s="36"/>
      <c r="V55" s="36"/>
      <c r="W55" s="36"/>
      <c r="X55" s="36"/>
      <c r="Y55" s="36"/>
      <c r="Z55" s="21"/>
      <c r="AA55" s="37"/>
      <c r="AD55" s="9">
        <v>6320733963</v>
      </c>
    </row>
    <row r="56" spans="1:30" ht="14.65" customHeight="1" x14ac:dyDescent="0.15">
      <c r="A56" s="7" t="s">
        <v>79</v>
      </c>
      <c r="D56" s="23"/>
      <c r="E56" s="18"/>
      <c r="F56" s="19"/>
      <c r="G56" s="19"/>
      <c r="H56" s="19" t="s">
        <v>35</v>
      </c>
      <c r="I56" s="19"/>
      <c r="J56" s="19"/>
      <c r="K56" s="18"/>
      <c r="L56" s="18"/>
      <c r="M56" s="18"/>
      <c r="N56" s="18"/>
      <c r="O56" s="18"/>
      <c r="P56" s="24">
        <v>9445</v>
      </c>
      <c r="Q56" s="305"/>
      <c r="R56" s="36"/>
      <c r="S56" s="36"/>
      <c r="T56" s="36"/>
      <c r="U56" s="36"/>
      <c r="V56" s="36"/>
      <c r="W56" s="36"/>
      <c r="X56" s="36"/>
      <c r="Y56" s="36"/>
      <c r="Z56" s="21"/>
      <c r="AA56" s="37"/>
      <c r="AD56" s="9">
        <v>9445215672</v>
      </c>
    </row>
    <row r="57" spans="1:30" ht="14.65" customHeight="1" x14ac:dyDescent="0.15">
      <c r="A57" s="7" t="s">
        <v>80</v>
      </c>
      <c r="D57" s="23"/>
      <c r="E57" s="18"/>
      <c r="F57" s="19"/>
      <c r="G57" s="19" t="s">
        <v>35</v>
      </c>
      <c r="H57" s="19"/>
      <c r="I57" s="19"/>
      <c r="J57" s="19"/>
      <c r="K57" s="18"/>
      <c r="L57" s="18"/>
      <c r="M57" s="18"/>
      <c r="N57" s="18"/>
      <c r="O57" s="18"/>
      <c r="P57" s="24" t="s">
        <v>391</v>
      </c>
      <c r="Q57" s="305"/>
      <c r="R57" s="36"/>
      <c r="S57" s="36"/>
      <c r="T57" s="36"/>
      <c r="U57" s="36"/>
      <c r="V57" s="36"/>
      <c r="W57" s="36"/>
      <c r="X57" s="36"/>
      <c r="Y57" s="36"/>
      <c r="Z57" s="21"/>
      <c r="AA57" s="37"/>
      <c r="AD57" s="9" t="s">
        <v>11</v>
      </c>
    </row>
    <row r="58" spans="1:30" ht="14.65" customHeight="1" x14ac:dyDescent="0.15">
      <c r="A58" s="7" t="s">
        <v>81</v>
      </c>
      <c r="D58" s="23"/>
      <c r="E58" s="18"/>
      <c r="F58" s="19"/>
      <c r="G58" s="19" t="s">
        <v>82</v>
      </c>
      <c r="H58" s="19"/>
      <c r="I58" s="19"/>
      <c r="J58" s="19"/>
      <c r="K58" s="18"/>
      <c r="L58" s="18"/>
      <c r="M58" s="18"/>
      <c r="N58" s="18"/>
      <c r="O58" s="18"/>
      <c r="P58" s="24">
        <v>-45</v>
      </c>
      <c r="Q58" s="305"/>
      <c r="R58" s="36"/>
      <c r="S58" s="36"/>
      <c r="T58" s="36"/>
      <c r="U58" s="36"/>
      <c r="V58" s="36"/>
      <c r="W58" s="36"/>
      <c r="X58" s="36"/>
      <c r="Y58" s="36"/>
      <c r="Z58" s="21"/>
      <c r="AA58" s="37"/>
      <c r="AD58" s="9">
        <v>-44775329</v>
      </c>
    </row>
    <row r="59" spans="1:30" ht="14.65" customHeight="1" x14ac:dyDescent="0.15">
      <c r="A59" s="7" t="s">
        <v>83</v>
      </c>
      <c r="D59" s="23"/>
      <c r="E59" s="18" t="s">
        <v>84</v>
      </c>
      <c r="F59" s="19"/>
      <c r="G59" s="20"/>
      <c r="H59" s="20"/>
      <c r="I59" s="20"/>
      <c r="J59" s="18"/>
      <c r="K59" s="18"/>
      <c r="L59" s="18"/>
      <c r="M59" s="18"/>
      <c r="N59" s="18"/>
      <c r="O59" s="18"/>
      <c r="P59" s="24">
        <v>19150</v>
      </c>
      <c r="Q59" s="305"/>
      <c r="R59" s="36"/>
      <c r="S59" s="36"/>
      <c r="T59" s="36"/>
      <c r="U59" s="36"/>
      <c r="V59" s="36"/>
      <c r="W59" s="36"/>
      <c r="X59" s="36"/>
      <c r="Y59" s="36"/>
      <c r="Z59" s="21"/>
      <c r="AA59" s="37"/>
      <c r="AD59" s="9">
        <f>IF(COUNTIF(AD60:AD68,"-")=COUNTA(AD60:AD68),"-",SUM(AD60:AD63,AD66:AD68))</f>
        <v>19149973451</v>
      </c>
    </row>
    <row r="60" spans="1:30" ht="14.65" customHeight="1" x14ac:dyDescent="0.15">
      <c r="A60" s="7" t="s">
        <v>85</v>
      </c>
      <c r="D60" s="23"/>
      <c r="E60" s="18"/>
      <c r="F60" s="19" t="s">
        <v>86</v>
      </c>
      <c r="G60" s="20"/>
      <c r="H60" s="20"/>
      <c r="I60" s="20"/>
      <c r="J60" s="18"/>
      <c r="K60" s="18"/>
      <c r="L60" s="18"/>
      <c r="M60" s="18"/>
      <c r="N60" s="18"/>
      <c r="O60" s="18"/>
      <c r="P60" s="24">
        <v>4740</v>
      </c>
      <c r="Q60" s="305"/>
      <c r="R60" s="36"/>
      <c r="S60" s="36"/>
      <c r="T60" s="36"/>
      <c r="U60" s="36"/>
      <c r="V60" s="36"/>
      <c r="W60" s="36"/>
      <c r="X60" s="36"/>
      <c r="Y60" s="36"/>
      <c r="Z60" s="21"/>
      <c r="AA60" s="37"/>
      <c r="AD60" s="9">
        <v>4739774698</v>
      </c>
    </row>
    <row r="61" spans="1:30" ht="14.65" customHeight="1" x14ac:dyDescent="0.15">
      <c r="A61" s="7" t="s">
        <v>87</v>
      </c>
      <c r="D61" s="23"/>
      <c r="E61" s="18"/>
      <c r="F61" s="19" t="s">
        <v>88</v>
      </c>
      <c r="G61" s="19"/>
      <c r="H61" s="26"/>
      <c r="I61" s="19"/>
      <c r="J61" s="19"/>
      <c r="K61" s="18"/>
      <c r="L61" s="18"/>
      <c r="M61" s="18"/>
      <c r="N61" s="18"/>
      <c r="O61" s="18"/>
      <c r="P61" s="24">
        <v>180</v>
      </c>
      <c r="Q61" s="305"/>
      <c r="R61" s="36"/>
      <c r="S61" s="36"/>
      <c r="T61" s="36"/>
      <c r="U61" s="36"/>
      <c r="V61" s="36"/>
      <c r="W61" s="36"/>
      <c r="X61" s="36"/>
      <c r="Y61" s="36"/>
      <c r="Z61" s="21"/>
      <c r="AA61" s="37"/>
      <c r="AD61" s="9">
        <v>180077291</v>
      </c>
    </row>
    <row r="62" spans="1:30" ht="14.65" customHeight="1" x14ac:dyDescent="0.15">
      <c r="A62" s="7">
        <v>1500000</v>
      </c>
      <c r="D62" s="23"/>
      <c r="E62" s="18"/>
      <c r="F62" s="19" t="s">
        <v>89</v>
      </c>
      <c r="G62" s="19"/>
      <c r="H62" s="19"/>
      <c r="I62" s="19"/>
      <c r="J62" s="19"/>
      <c r="K62" s="18"/>
      <c r="L62" s="18"/>
      <c r="M62" s="18"/>
      <c r="N62" s="18"/>
      <c r="O62" s="18"/>
      <c r="P62" s="24">
        <v>110</v>
      </c>
      <c r="Q62" s="305"/>
      <c r="R62" s="36"/>
      <c r="S62" s="36"/>
      <c r="T62" s="36"/>
      <c r="U62" s="36"/>
      <c r="V62" s="36"/>
      <c r="W62" s="36"/>
      <c r="X62" s="36"/>
      <c r="Y62" s="36"/>
      <c r="Z62" s="21"/>
      <c r="AA62" s="37"/>
      <c r="AD62" s="9">
        <v>110464387</v>
      </c>
    </row>
    <row r="63" spans="1:30" ht="14.65" customHeight="1" x14ac:dyDescent="0.15">
      <c r="A63" s="7" t="s">
        <v>90</v>
      </c>
      <c r="D63" s="23"/>
      <c r="E63" s="19"/>
      <c r="F63" s="19" t="s">
        <v>75</v>
      </c>
      <c r="G63" s="19"/>
      <c r="H63" s="26"/>
      <c r="I63" s="19"/>
      <c r="J63" s="19"/>
      <c r="K63" s="18"/>
      <c r="L63" s="18"/>
      <c r="M63" s="18"/>
      <c r="N63" s="18"/>
      <c r="O63" s="18"/>
      <c r="P63" s="24">
        <v>13739</v>
      </c>
      <c r="Q63" s="305"/>
      <c r="R63" s="36"/>
      <c r="S63" s="36"/>
      <c r="T63" s="36"/>
      <c r="U63" s="36"/>
      <c r="V63" s="36"/>
      <c r="W63" s="36"/>
      <c r="X63" s="36"/>
      <c r="Y63" s="36"/>
      <c r="Z63" s="21"/>
      <c r="AA63" s="37"/>
      <c r="AD63" s="9">
        <f>IF(COUNTIF(AD64:AD65,"-")=COUNTA(AD64:AD65),"-",SUM(AD64:AD65))</f>
        <v>13738745359</v>
      </c>
    </row>
    <row r="64" spans="1:30" ht="14.65" customHeight="1" x14ac:dyDescent="0.15">
      <c r="A64" s="7" t="s">
        <v>91</v>
      </c>
      <c r="D64" s="23"/>
      <c r="E64" s="19"/>
      <c r="F64" s="19"/>
      <c r="G64" s="19" t="s">
        <v>92</v>
      </c>
      <c r="H64" s="19"/>
      <c r="I64" s="19"/>
      <c r="J64" s="19"/>
      <c r="K64" s="18"/>
      <c r="L64" s="18"/>
      <c r="M64" s="18"/>
      <c r="N64" s="18"/>
      <c r="O64" s="18"/>
      <c r="P64" s="24">
        <v>13739</v>
      </c>
      <c r="Q64" s="305"/>
      <c r="R64" s="36"/>
      <c r="S64" s="36"/>
      <c r="T64" s="36"/>
      <c r="U64" s="36"/>
      <c r="V64" s="36"/>
      <c r="W64" s="36"/>
      <c r="X64" s="36"/>
      <c r="Y64" s="36"/>
      <c r="Z64" s="21"/>
      <c r="AA64" s="37"/>
      <c r="AD64" s="9">
        <v>13738745359</v>
      </c>
    </row>
    <row r="65" spans="1:31" ht="14.65" customHeight="1" x14ac:dyDescent="0.15">
      <c r="A65" s="7" t="s">
        <v>93</v>
      </c>
      <c r="D65" s="23"/>
      <c r="E65" s="19"/>
      <c r="F65" s="19"/>
      <c r="G65" s="19" t="s">
        <v>78</v>
      </c>
      <c r="H65" s="19"/>
      <c r="I65" s="19"/>
      <c r="J65" s="19"/>
      <c r="K65" s="18"/>
      <c r="L65" s="18"/>
      <c r="M65" s="18"/>
      <c r="N65" s="18"/>
      <c r="O65" s="18"/>
      <c r="P65" s="24" t="s">
        <v>391</v>
      </c>
      <c r="Q65" s="305"/>
      <c r="R65" s="36"/>
      <c r="S65" s="36"/>
      <c r="T65" s="36"/>
      <c r="U65" s="36"/>
      <c r="V65" s="36"/>
      <c r="W65" s="36"/>
      <c r="X65" s="36"/>
      <c r="Y65" s="36"/>
      <c r="Z65" s="21"/>
      <c r="AA65" s="37"/>
      <c r="AD65" s="9" t="s">
        <v>11</v>
      </c>
    </row>
    <row r="66" spans="1:31" ht="14.65" customHeight="1" x14ac:dyDescent="0.15">
      <c r="A66" s="7" t="s">
        <v>94</v>
      </c>
      <c r="D66" s="23"/>
      <c r="E66" s="19"/>
      <c r="F66" s="19" t="s">
        <v>95</v>
      </c>
      <c r="G66" s="19"/>
      <c r="H66" s="19"/>
      <c r="I66" s="19"/>
      <c r="J66" s="19"/>
      <c r="K66" s="18"/>
      <c r="L66" s="18"/>
      <c r="M66" s="18"/>
      <c r="N66" s="18"/>
      <c r="O66" s="18"/>
      <c r="P66" s="24">
        <v>382</v>
      </c>
      <c r="Q66" s="305"/>
      <c r="R66" s="36"/>
      <c r="S66" s="36"/>
      <c r="T66" s="36"/>
      <c r="U66" s="36"/>
      <c r="V66" s="36"/>
      <c r="W66" s="36"/>
      <c r="X66" s="36"/>
      <c r="Y66" s="36"/>
      <c r="Z66" s="21"/>
      <c r="AA66" s="37"/>
      <c r="AD66" s="9">
        <v>381906903</v>
      </c>
    </row>
    <row r="67" spans="1:31" ht="14.65" customHeight="1" x14ac:dyDescent="0.15">
      <c r="A67" s="7" t="s">
        <v>96</v>
      </c>
      <c r="D67" s="23"/>
      <c r="E67" s="19"/>
      <c r="F67" s="19" t="s">
        <v>35</v>
      </c>
      <c r="G67" s="19"/>
      <c r="H67" s="26"/>
      <c r="I67" s="19"/>
      <c r="J67" s="19"/>
      <c r="K67" s="18"/>
      <c r="L67" s="18"/>
      <c r="M67" s="18"/>
      <c r="N67" s="18"/>
      <c r="O67" s="18"/>
      <c r="P67" s="24" t="s">
        <v>391</v>
      </c>
      <c r="Q67" s="305"/>
      <c r="R67" s="36"/>
      <c r="S67" s="36"/>
      <c r="T67" s="36"/>
      <c r="U67" s="36"/>
      <c r="V67" s="36"/>
      <c r="W67" s="36"/>
      <c r="X67" s="36"/>
      <c r="Y67" s="36"/>
      <c r="Z67" s="21"/>
      <c r="AA67" s="37"/>
      <c r="AD67" s="9" t="s">
        <v>11</v>
      </c>
    </row>
    <row r="68" spans="1:31" ht="14.65" customHeight="1" thickBot="1" x14ac:dyDescent="0.2">
      <c r="A68" s="7" t="s">
        <v>97</v>
      </c>
      <c r="B68" s="7" t="s">
        <v>127</v>
      </c>
      <c r="D68" s="23"/>
      <c r="E68" s="19"/>
      <c r="F68" s="36" t="s">
        <v>82</v>
      </c>
      <c r="G68" s="19"/>
      <c r="H68" s="19"/>
      <c r="I68" s="19"/>
      <c r="J68" s="19"/>
      <c r="K68" s="18"/>
      <c r="L68" s="18"/>
      <c r="M68" s="18"/>
      <c r="N68" s="18"/>
      <c r="O68" s="18"/>
      <c r="P68" s="24">
        <v>-1</v>
      </c>
      <c r="Q68" s="305"/>
      <c r="R68" s="317" t="s">
        <v>128</v>
      </c>
      <c r="S68" s="318"/>
      <c r="T68" s="318"/>
      <c r="U68" s="318"/>
      <c r="V68" s="318"/>
      <c r="W68" s="318"/>
      <c r="X68" s="318"/>
      <c r="Y68" s="319"/>
      <c r="Z68" s="38">
        <v>200555</v>
      </c>
      <c r="AA68" s="39"/>
      <c r="AD68" s="9">
        <v>-995187</v>
      </c>
      <c r="AE68" s="9" t="e">
        <f>IF(AND(AE31="-",AE32="-",#REF!="-"),"-",SUM(AE31,AE32,#REF!))</f>
        <v>#REF!</v>
      </c>
    </row>
    <row r="69" spans="1:31" ht="14.65" customHeight="1" thickBot="1" x14ac:dyDescent="0.2">
      <c r="A69" s="7" t="s">
        <v>1</v>
      </c>
      <c r="B69" s="7" t="s">
        <v>98</v>
      </c>
      <c r="D69" s="320" t="s">
        <v>2</v>
      </c>
      <c r="E69" s="321"/>
      <c r="F69" s="321"/>
      <c r="G69" s="321"/>
      <c r="H69" s="321"/>
      <c r="I69" s="321"/>
      <c r="J69" s="321"/>
      <c r="K69" s="321"/>
      <c r="L69" s="321"/>
      <c r="M69" s="321"/>
      <c r="N69" s="321"/>
      <c r="O69" s="322"/>
      <c r="P69" s="40">
        <v>289423</v>
      </c>
      <c r="Q69" s="306"/>
      <c r="R69" s="323" t="s">
        <v>323</v>
      </c>
      <c r="S69" s="324"/>
      <c r="T69" s="324"/>
      <c r="U69" s="324"/>
      <c r="V69" s="324"/>
      <c r="W69" s="324"/>
      <c r="X69" s="324"/>
      <c r="Y69" s="325"/>
      <c r="Z69" s="40">
        <v>289423</v>
      </c>
      <c r="AA69" s="41" t="s">
        <v>396</v>
      </c>
      <c r="AD69" s="9" t="e">
        <f>IF(AND(AD14="-",AD59="-",#REF!="-"),"-",SUM(AD14,AD59,#REF!))</f>
        <v>#REF!</v>
      </c>
      <c r="AE69" s="9" t="e">
        <f>IF(AND(AE29="-",AE68="-"),"-",SUM(AE29,AE68))</f>
        <v>#REF!</v>
      </c>
    </row>
    <row r="70" spans="1:31" ht="14.65" customHeight="1" x14ac:dyDescent="0.15">
      <c r="D70" s="42"/>
      <c r="E70" s="42"/>
      <c r="F70" s="42"/>
      <c r="G70" s="42"/>
      <c r="H70" s="42"/>
      <c r="I70" s="42"/>
      <c r="J70" s="42"/>
      <c r="K70" s="42"/>
      <c r="L70" s="42"/>
      <c r="M70" s="42"/>
      <c r="N70" s="42"/>
      <c r="O70" s="42"/>
      <c r="P70" s="42"/>
      <c r="Q70" s="42"/>
      <c r="Z70" s="18"/>
      <c r="AA70" s="18"/>
    </row>
    <row r="71" spans="1:31" ht="14.65" customHeight="1" x14ac:dyDescent="0.15">
      <c r="D71" s="43"/>
      <c r="E71" s="44" t="s">
        <v>324</v>
      </c>
      <c r="F71" s="43"/>
      <c r="G71" s="16"/>
      <c r="H71" s="16"/>
      <c r="I71" s="16"/>
      <c r="J71" s="16"/>
      <c r="K71" s="16"/>
      <c r="L71" s="16"/>
      <c r="M71" s="16"/>
      <c r="N71" s="16"/>
      <c r="O71" s="16"/>
      <c r="P71" s="16"/>
      <c r="Q71" s="16"/>
      <c r="Z71" s="42"/>
      <c r="AA71" s="42"/>
    </row>
    <row r="72" spans="1:31" ht="14.65" customHeight="1" x14ac:dyDescent="0.15"/>
    <row r="73" spans="1:31" ht="14.65" customHeight="1" x14ac:dyDescent="0.15"/>
    <row r="74" spans="1:31" ht="14.65" customHeight="1" x14ac:dyDescent="0.15"/>
    <row r="75" spans="1:31" ht="14.65" customHeight="1" x14ac:dyDescent="0.15"/>
    <row r="76" spans="1:31" ht="14.65" customHeight="1" x14ac:dyDescent="0.15"/>
    <row r="77" spans="1:31" ht="16.5" customHeight="1" x14ac:dyDescent="0.15"/>
    <row r="78" spans="1:31" ht="14.65" customHeight="1" x14ac:dyDescent="0.15"/>
    <row r="79" spans="1:31" ht="9.75" customHeight="1" x14ac:dyDescent="0.15"/>
    <row r="80" spans="1:31" ht="14.65" customHeight="1" x14ac:dyDescent="0.15"/>
  </sheetData>
  <mergeCells count="11">
    <mergeCell ref="D9:AA9"/>
    <mergeCell ref="D10:AA10"/>
    <mergeCell ref="D12:O12"/>
    <mergeCell ref="P12:Q12"/>
    <mergeCell ref="R12:Y12"/>
    <mergeCell ref="Z12:AA12"/>
    <mergeCell ref="R29:Y29"/>
    <mergeCell ref="R34:Y34"/>
    <mergeCell ref="R68:Y68"/>
    <mergeCell ref="D69:O69"/>
    <mergeCell ref="R69:Y69"/>
  </mergeCells>
  <phoneticPr fontId="2"/>
  <printOptions horizontalCentered="1"/>
  <pageMargins left="0.70866141732283472" right="0.70866141732283472" top="0.39370078740157483" bottom="0.39370078740157483" header="0.51181102362204722" footer="0.51181102362204722"/>
  <pageSetup paperSize="9" scale="8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8:R50"/>
  <sheetViews>
    <sheetView topLeftCell="B1" zoomScale="85" zoomScaleNormal="85" zoomScaleSheetLayoutView="100" workbookViewId="0">
      <selection activeCell="V28" sqref="V28"/>
    </sheetView>
  </sheetViews>
  <sheetFormatPr defaultRowHeight="13.5" x14ac:dyDescent="0.15"/>
  <cols>
    <col min="1" max="1" width="0" style="47" hidden="1" customWidth="1"/>
    <col min="2" max="2" width="0.625" style="6" customWidth="1"/>
    <col min="3" max="3" width="1.25" style="76" customWidth="1"/>
    <col min="4" max="12" width="2.125" style="76" customWidth="1"/>
    <col min="13" max="13" width="18.375" style="76" customWidth="1"/>
    <col min="14" max="14" width="21.625" style="76" bestFit="1" customWidth="1"/>
    <col min="15" max="15" width="2.5" style="76" customWidth="1"/>
    <col min="16" max="16" width="0.625" style="76" customWidth="1"/>
    <col min="17" max="17" width="9" style="6"/>
    <col min="18" max="18" width="0" style="6" hidden="1" customWidth="1"/>
    <col min="19" max="16384" width="9" style="6"/>
  </cols>
  <sheetData>
    <row r="8" spans="1:18" x14ac:dyDescent="0.15">
      <c r="A8" s="1"/>
      <c r="C8" s="45"/>
      <c r="D8" s="45"/>
      <c r="E8" s="45"/>
      <c r="F8" s="45"/>
      <c r="G8" s="45"/>
      <c r="H8" s="45"/>
      <c r="I8" s="45"/>
      <c r="J8" s="3"/>
      <c r="K8" s="3"/>
      <c r="L8" s="3"/>
      <c r="M8" s="3"/>
      <c r="N8" s="3"/>
      <c r="O8" s="3"/>
      <c r="P8" s="46"/>
    </row>
    <row r="9" spans="1:18" ht="24" x14ac:dyDescent="0.2">
      <c r="C9" s="331" t="s">
        <v>392</v>
      </c>
      <c r="D9" s="331"/>
      <c r="E9" s="331"/>
      <c r="F9" s="331"/>
      <c r="G9" s="331"/>
      <c r="H9" s="331"/>
      <c r="I9" s="331"/>
      <c r="J9" s="331"/>
      <c r="K9" s="331"/>
      <c r="L9" s="331"/>
      <c r="M9" s="331"/>
      <c r="N9" s="331"/>
      <c r="O9" s="331"/>
      <c r="P9" s="48"/>
    </row>
    <row r="10" spans="1:18" ht="17.25" x14ac:dyDescent="0.2">
      <c r="C10" s="332" t="s">
        <v>393</v>
      </c>
      <c r="D10" s="332"/>
      <c r="E10" s="332"/>
      <c r="F10" s="332"/>
      <c r="G10" s="332"/>
      <c r="H10" s="332"/>
      <c r="I10" s="332"/>
      <c r="J10" s="332"/>
      <c r="K10" s="332"/>
      <c r="L10" s="332"/>
      <c r="M10" s="332"/>
      <c r="N10" s="332"/>
      <c r="O10" s="332"/>
      <c r="P10" s="48"/>
    </row>
    <row r="11" spans="1:18" ht="17.25" x14ac:dyDescent="0.2">
      <c r="C11" s="332" t="s">
        <v>394</v>
      </c>
      <c r="D11" s="332"/>
      <c r="E11" s="332"/>
      <c r="F11" s="332"/>
      <c r="G11" s="332"/>
      <c r="H11" s="332"/>
      <c r="I11" s="332"/>
      <c r="J11" s="332"/>
      <c r="K11" s="332"/>
      <c r="L11" s="332"/>
      <c r="M11" s="332"/>
      <c r="N11" s="332"/>
      <c r="O11" s="332"/>
      <c r="P11" s="48"/>
    </row>
    <row r="12" spans="1:18" ht="18" thickBot="1" x14ac:dyDescent="0.25">
      <c r="C12" s="49"/>
      <c r="D12" s="48"/>
      <c r="E12" s="48"/>
      <c r="F12" s="48"/>
      <c r="G12" s="48"/>
      <c r="H12" s="48"/>
      <c r="I12" s="48"/>
      <c r="J12" s="48"/>
      <c r="K12" s="48"/>
      <c r="L12" s="48"/>
      <c r="M12" s="50"/>
      <c r="N12" s="48"/>
      <c r="O12" s="50" t="s">
        <v>390</v>
      </c>
      <c r="P12" s="48"/>
    </row>
    <row r="13" spans="1:18" ht="18" thickBot="1" x14ac:dyDescent="0.25">
      <c r="A13" s="47" t="s">
        <v>315</v>
      </c>
      <c r="C13" s="333" t="s">
        <v>0</v>
      </c>
      <c r="D13" s="334"/>
      <c r="E13" s="334"/>
      <c r="F13" s="334"/>
      <c r="G13" s="334"/>
      <c r="H13" s="334"/>
      <c r="I13" s="334"/>
      <c r="J13" s="334"/>
      <c r="K13" s="334"/>
      <c r="L13" s="334"/>
      <c r="M13" s="334"/>
      <c r="N13" s="335" t="s">
        <v>317</v>
      </c>
      <c r="O13" s="336"/>
      <c r="P13" s="48"/>
    </row>
    <row r="14" spans="1:18" x14ac:dyDescent="0.15">
      <c r="A14" s="47" t="s">
        <v>136</v>
      </c>
      <c r="C14" s="51"/>
      <c r="D14" s="52" t="s">
        <v>137</v>
      </c>
      <c r="E14" s="52"/>
      <c r="F14" s="53"/>
      <c r="G14" s="52"/>
      <c r="H14" s="52"/>
      <c r="I14" s="52"/>
      <c r="J14" s="52"/>
      <c r="K14" s="53"/>
      <c r="L14" s="53"/>
      <c r="M14" s="53"/>
      <c r="N14" s="54">
        <v>63351</v>
      </c>
      <c r="O14" s="55" t="s">
        <v>396</v>
      </c>
      <c r="P14" s="297"/>
      <c r="R14" s="6">
        <f>IF(AND(R15="-",R30="-"),"-",SUM(R15,R30))</f>
        <v>63351495740</v>
      </c>
    </row>
    <row r="15" spans="1:18" x14ac:dyDescent="0.15">
      <c r="A15" s="47" t="s">
        <v>138</v>
      </c>
      <c r="C15" s="51"/>
      <c r="D15" s="52"/>
      <c r="E15" s="52" t="s">
        <v>139</v>
      </c>
      <c r="F15" s="52"/>
      <c r="G15" s="52"/>
      <c r="H15" s="52"/>
      <c r="I15" s="52"/>
      <c r="J15" s="52"/>
      <c r="K15" s="53"/>
      <c r="L15" s="53"/>
      <c r="M15" s="53"/>
      <c r="N15" s="54">
        <v>34949</v>
      </c>
      <c r="O15" s="56"/>
      <c r="P15" s="297"/>
      <c r="R15" s="6">
        <f>IF(COUNTIF(R16:R29,"-")=COUNTA(R16:R29),"-",SUM(R16,R21,R26))</f>
        <v>34948857367</v>
      </c>
    </row>
    <row r="16" spans="1:18" x14ac:dyDescent="0.15">
      <c r="A16" s="47" t="s">
        <v>140</v>
      </c>
      <c r="C16" s="51"/>
      <c r="D16" s="52"/>
      <c r="E16" s="52"/>
      <c r="F16" s="52" t="s">
        <v>141</v>
      </c>
      <c r="G16" s="52"/>
      <c r="H16" s="52"/>
      <c r="I16" s="52"/>
      <c r="J16" s="52"/>
      <c r="K16" s="53"/>
      <c r="L16" s="53"/>
      <c r="M16" s="53"/>
      <c r="N16" s="54">
        <v>11198</v>
      </c>
      <c r="O16" s="56"/>
      <c r="P16" s="297"/>
      <c r="R16" s="6">
        <f>IF(COUNTIF(R17:R20,"-")=COUNTA(R17:R20),"-",SUM(R17:R20))</f>
        <v>11197805220</v>
      </c>
    </row>
    <row r="17" spans="1:18" x14ac:dyDescent="0.15">
      <c r="A17" s="47" t="s">
        <v>142</v>
      </c>
      <c r="C17" s="51"/>
      <c r="D17" s="52"/>
      <c r="E17" s="52"/>
      <c r="F17" s="52"/>
      <c r="G17" s="52" t="s">
        <v>143</v>
      </c>
      <c r="H17" s="52"/>
      <c r="I17" s="52"/>
      <c r="J17" s="52"/>
      <c r="K17" s="53"/>
      <c r="L17" s="53"/>
      <c r="M17" s="53"/>
      <c r="N17" s="54">
        <v>8479</v>
      </c>
      <c r="O17" s="56"/>
      <c r="P17" s="297"/>
      <c r="R17" s="6">
        <v>8479101110</v>
      </c>
    </row>
    <row r="18" spans="1:18" x14ac:dyDescent="0.15">
      <c r="A18" s="47" t="s">
        <v>144</v>
      </c>
      <c r="C18" s="51"/>
      <c r="D18" s="52"/>
      <c r="E18" s="52"/>
      <c r="F18" s="52"/>
      <c r="G18" s="52" t="s">
        <v>145</v>
      </c>
      <c r="H18" s="52"/>
      <c r="I18" s="52"/>
      <c r="J18" s="52"/>
      <c r="K18" s="53"/>
      <c r="L18" s="53"/>
      <c r="M18" s="53"/>
      <c r="N18" s="54">
        <v>908</v>
      </c>
      <c r="O18" s="56"/>
      <c r="P18" s="297"/>
      <c r="R18" s="6">
        <v>907700164</v>
      </c>
    </row>
    <row r="19" spans="1:18" x14ac:dyDescent="0.15">
      <c r="A19" s="47" t="s">
        <v>146</v>
      </c>
      <c r="C19" s="51"/>
      <c r="D19" s="52"/>
      <c r="E19" s="52"/>
      <c r="F19" s="52"/>
      <c r="G19" s="52" t="s">
        <v>147</v>
      </c>
      <c r="H19" s="52"/>
      <c r="I19" s="52"/>
      <c r="J19" s="52"/>
      <c r="K19" s="53"/>
      <c r="L19" s="53"/>
      <c r="M19" s="53"/>
      <c r="N19" s="54">
        <v>844</v>
      </c>
      <c r="O19" s="56"/>
      <c r="P19" s="297"/>
      <c r="R19" s="6">
        <v>843926025</v>
      </c>
    </row>
    <row r="20" spans="1:18" x14ac:dyDescent="0.15">
      <c r="A20" s="47" t="s">
        <v>148</v>
      </c>
      <c r="C20" s="51"/>
      <c r="D20" s="52"/>
      <c r="E20" s="52"/>
      <c r="F20" s="52"/>
      <c r="G20" s="52" t="s">
        <v>35</v>
      </c>
      <c r="H20" s="52"/>
      <c r="I20" s="52"/>
      <c r="J20" s="52"/>
      <c r="K20" s="53"/>
      <c r="L20" s="53"/>
      <c r="M20" s="53"/>
      <c r="N20" s="54">
        <v>967</v>
      </c>
      <c r="O20" s="56"/>
      <c r="P20" s="297"/>
      <c r="R20" s="6">
        <v>967077921</v>
      </c>
    </row>
    <row r="21" spans="1:18" x14ac:dyDescent="0.15">
      <c r="A21" s="47" t="s">
        <v>149</v>
      </c>
      <c r="C21" s="51"/>
      <c r="D21" s="52"/>
      <c r="E21" s="52"/>
      <c r="F21" s="52" t="s">
        <v>150</v>
      </c>
      <c r="G21" s="52"/>
      <c r="H21" s="52"/>
      <c r="I21" s="52"/>
      <c r="J21" s="52"/>
      <c r="K21" s="53"/>
      <c r="L21" s="53"/>
      <c r="M21" s="53"/>
      <c r="N21" s="54">
        <v>23205</v>
      </c>
      <c r="O21" s="56" t="s">
        <v>396</v>
      </c>
      <c r="P21" s="297"/>
      <c r="R21" s="6">
        <f>IF(COUNTIF(R22:R25,"-")=COUNTA(R22:R25),"-",SUM(R22:R25))</f>
        <v>23204624724</v>
      </c>
    </row>
    <row r="22" spans="1:18" x14ac:dyDescent="0.15">
      <c r="A22" s="47" t="s">
        <v>151</v>
      </c>
      <c r="C22" s="51"/>
      <c r="D22" s="52"/>
      <c r="E22" s="52"/>
      <c r="F22" s="52"/>
      <c r="G22" s="52" t="s">
        <v>152</v>
      </c>
      <c r="H22" s="52"/>
      <c r="I22" s="52"/>
      <c r="J22" s="52"/>
      <c r="K22" s="53"/>
      <c r="L22" s="53"/>
      <c r="M22" s="53"/>
      <c r="N22" s="54">
        <v>12552</v>
      </c>
      <c r="O22" s="56"/>
      <c r="P22" s="297"/>
      <c r="R22" s="6">
        <v>12552483890</v>
      </c>
    </row>
    <row r="23" spans="1:18" x14ac:dyDescent="0.15">
      <c r="A23" s="47" t="s">
        <v>153</v>
      </c>
      <c r="C23" s="51"/>
      <c r="D23" s="52"/>
      <c r="E23" s="52"/>
      <c r="F23" s="52"/>
      <c r="G23" s="52" t="s">
        <v>154</v>
      </c>
      <c r="H23" s="52"/>
      <c r="I23" s="52"/>
      <c r="J23" s="52"/>
      <c r="K23" s="53"/>
      <c r="L23" s="53"/>
      <c r="M23" s="53"/>
      <c r="N23" s="54">
        <v>1257</v>
      </c>
      <c r="O23" s="56"/>
      <c r="P23" s="297"/>
      <c r="R23" s="6">
        <v>1256819283</v>
      </c>
    </row>
    <row r="24" spans="1:18" x14ac:dyDescent="0.15">
      <c r="A24" s="47" t="s">
        <v>155</v>
      </c>
      <c r="C24" s="51"/>
      <c r="D24" s="52"/>
      <c r="E24" s="52"/>
      <c r="F24" s="52"/>
      <c r="G24" s="52" t="s">
        <v>156</v>
      </c>
      <c r="H24" s="52"/>
      <c r="I24" s="52"/>
      <c r="J24" s="52"/>
      <c r="K24" s="53"/>
      <c r="L24" s="53"/>
      <c r="M24" s="53"/>
      <c r="N24" s="54">
        <v>8883</v>
      </c>
      <c r="O24" s="56"/>
      <c r="P24" s="297"/>
      <c r="R24" s="6">
        <v>8883398891</v>
      </c>
    </row>
    <row r="25" spans="1:18" x14ac:dyDescent="0.15">
      <c r="A25" s="47" t="s">
        <v>157</v>
      </c>
      <c r="C25" s="51"/>
      <c r="D25" s="52"/>
      <c r="E25" s="52"/>
      <c r="F25" s="52"/>
      <c r="G25" s="52" t="s">
        <v>35</v>
      </c>
      <c r="H25" s="52"/>
      <c r="I25" s="52"/>
      <c r="J25" s="52"/>
      <c r="K25" s="53"/>
      <c r="L25" s="53"/>
      <c r="M25" s="53"/>
      <c r="N25" s="54">
        <v>512</v>
      </c>
      <c r="O25" s="56"/>
      <c r="P25" s="297"/>
      <c r="R25" s="6">
        <v>511922660</v>
      </c>
    </row>
    <row r="26" spans="1:18" x14ac:dyDescent="0.15">
      <c r="A26" s="47" t="s">
        <v>158</v>
      </c>
      <c r="C26" s="51"/>
      <c r="D26" s="52"/>
      <c r="E26" s="52"/>
      <c r="F26" s="52" t="s">
        <v>159</v>
      </c>
      <c r="G26" s="52"/>
      <c r="H26" s="52"/>
      <c r="I26" s="52"/>
      <c r="J26" s="52"/>
      <c r="K26" s="53"/>
      <c r="L26" s="53"/>
      <c r="M26" s="53"/>
      <c r="N26" s="54">
        <v>546</v>
      </c>
      <c r="O26" s="56" t="s">
        <v>396</v>
      </c>
      <c r="P26" s="297"/>
      <c r="R26" s="6">
        <f>IF(COUNTIF(R27:R29,"-")=COUNTA(R27:R29),"-",SUM(R27:R29))</f>
        <v>546427423</v>
      </c>
    </row>
    <row r="27" spans="1:18" x14ac:dyDescent="0.15">
      <c r="A27" s="47" t="s">
        <v>160</v>
      </c>
      <c r="C27" s="51"/>
      <c r="D27" s="52"/>
      <c r="E27" s="52"/>
      <c r="F27" s="53"/>
      <c r="G27" s="53" t="s">
        <v>161</v>
      </c>
      <c r="H27" s="53"/>
      <c r="I27" s="52"/>
      <c r="J27" s="52"/>
      <c r="K27" s="53"/>
      <c r="L27" s="53"/>
      <c r="M27" s="53"/>
      <c r="N27" s="54">
        <v>310</v>
      </c>
      <c r="O27" s="56"/>
      <c r="P27" s="297"/>
      <c r="R27" s="6">
        <v>310357791</v>
      </c>
    </row>
    <row r="28" spans="1:18" x14ac:dyDescent="0.15">
      <c r="A28" s="47" t="s">
        <v>162</v>
      </c>
      <c r="C28" s="51"/>
      <c r="D28" s="52"/>
      <c r="E28" s="52"/>
      <c r="F28" s="53"/>
      <c r="G28" s="52" t="s">
        <v>163</v>
      </c>
      <c r="H28" s="52"/>
      <c r="I28" s="52"/>
      <c r="J28" s="52"/>
      <c r="K28" s="53"/>
      <c r="L28" s="53"/>
      <c r="M28" s="53"/>
      <c r="N28" s="54">
        <v>37</v>
      </c>
      <c r="O28" s="56"/>
      <c r="P28" s="297"/>
      <c r="R28" s="6">
        <v>36541195</v>
      </c>
    </row>
    <row r="29" spans="1:18" x14ac:dyDescent="0.15">
      <c r="A29" s="47" t="s">
        <v>164</v>
      </c>
      <c r="C29" s="51"/>
      <c r="D29" s="52"/>
      <c r="E29" s="52"/>
      <c r="F29" s="53"/>
      <c r="G29" s="52" t="s">
        <v>35</v>
      </c>
      <c r="H29" s="52"/>
      <c r="I29" s="52"/>
      <c r="J29" s="52"/>
      <c r="K29" s="53"/>
      <c r="L29" s="53"/>
      <c r="M29" s="53"/>
      <c r="N29" s="54">
        <v>200</v>
      </c>
      <c r="O29" s="56"/>
      <c r="P29" s="297"/>
      <c r="R29" s="6">
        <v>199528437</v>
      </c>
    </row>
    <row r="30" spans="1:18" x14ac:dyDescent="0.15">
      <c r="A30" s="47" t="s">
        <v>165</v>
      </c>
      <c r="C30" s="51"/>
      <c r="D30" s="52"/>
      <c r="E30" s="53" t="s">
        <v>166</v>
      </c>
      <c r="F30" s="53"/>
      <c r="G30" s="52"/>
      <c r="H30" s="52"/>
      <c r="I30" s="52"/>
      <c r="J30" s="52"/>
      <c r="K30" s="53"/>
      <c r="L30" s="53"/>
      <c r="M30" s="53"/>
      <c r="N30" s="54">
        <v>28403</v>
      </c>
      <c r="O30" s="56"/>
      <c r="P30" s="297"/>
      <c r="R30" s="6">
        <f>IF(COUNTIF(R31:R34,"-")=COUNTA(R31:R34),"-",SUM(R31:R34))</f>
        <v>28402638373</v>
      </c>
    </row>
    <row r="31" spans="1:18" x14ac:dyDescent="0.15">
      <c r="A31" s="47" t="s">
        <v>167</v>
      </c>
      <c r="C31" s="51"/>
      <c r="D31" s="52"/>
      <c r="E31" s="52"/>
      <c r="F31" s="52" t="s">
        <v>168</v>
      </c>
      <c r="G31" s="52"/>
      <c r="H31" s="52"/>
      <c r="I31" s="52"/>
      <c r="J31" s="52"/>
      <c r="K31" s="53"/>
      <c r="L31" s="53"/>
      <c r="M31" s="53"/>
      <c r="N31" s="54">
        <v>10774</v>
      </c>
      <c r="O31" s="56"/>
      <c r="P31" s="297"/>
      <c r="R31" s="6">
        <v>10773651774</v>
      </c>
    </row>
    <row r="32" spans="1:18" x14ac:dyDescent="0.15">
      <c r="A32" s="47" t="s">
        <v>169</v>
      </c>
      <c r="C32" s="51"/>
      <c r="D32" s="52"/>
      <c r="E32" s="52"/>
      <c r="F32" s="52" t="s">
        <v>170</v>
      </c>
      <c r="G32" s="52"/>
      <c r="H32" s="52"/>
      <c r="I32" s="52"/>
      <c r="J32" s="52"/>
      <c r="K32" s="53"/>
      <c r="L32" s="53"/>
      <c r="M32" s="53"/>
      <c r="N32" s="54">
        <v>11663</v>
      </c>
      <c r="O32" s="56"/>
      <c r="P32" s="297"/>
      <c r="R32" s="6">
        <v>11663073108</v>
      </c>
    </row>
    <row r="33" spans="1:18" x14ac:dyDescent="0.15">
      <c r="A33" s="47" t="s">
        <v>171</v>
      </c>
      <c r="C33" s="51"/>
      <c r="D33" s="52"/>
      <c r="E33" s="52"/>
      <c r="F33" s="52" t="s">
        <v>172</v>
      </c>
      <c r="G33" s="52"/>
      <c r="H33" s="52"/>
      <c r="I33" s="52"/>
      <c r="J33" s="52"/>
      <c r="K33" s="53"/>
      <c r="L33" s="53"/>
      <c r="M33" s="53"/>
      <c r="N33" s="54">
        <v>5922</v>
      </c>
      <c r="O33" s="56"/>
      <c r="P33" s="297"/>
      <c r="R33" s="6">
        <v>5921626544</v>
      </c>
    </row>
    <row r="34" spans="1:18" x14ac:dyDescent="0.15">
      <c r="A34" s="47" t="s">
        <v>173</v>
      </c>
      <c r="C34" s="51"/>
      <c r="D34" s="52"/>
      <c r="E34" s="52"/>
      <c r="F34" s="52" t="s">
        <v>35</v>
      </c>
      <c r="G34" s="52"/>
      <c r="H34" s="52"/>
      <c r="I34" s="52"/>
      <c r="J34" s="52"/>
      <c r="K34" s="53"/>
      <c r="L34" s="53"/>
      <c r="M34" s="53"/>
      <c r="N34" s="54">
        <v>44</v>
      </c>
      <c r="O34" s="56"/>
      <c r="P34" s="297"/>
      <c r="R34" s="6">
        <v>44286947</v>
      </c>
    </row>
    <row r="35" spans="1:18" x14ac:dyDescent="0.15">
      <c r="A35" s="47" t="s">
        <v>174</v>
      </c>
      <c r="C35" s="51"/>
      <c r="D35" s="52" t="s">
        <v>175</v>
      </c>
      <c r="E35" s="52"/>
      <c r="F35" s="52"/>
      <c r="G35" s="52"/>
      <c r="H35" s="52"/>
      <c r="I35" s="52"/>
      <c r="J35" s="52"/>
      <c r="K35" s="53"/>
      <c r="L35" s="53"/>
      <c r="M35" s="53"/>
      <c r="N35" s="54">
        <v>3611</v>
      </c>
      <c r="O35" s="56"/>
      <c r="P35" s="297"/>
      <c r="R35" s="6">
        <f>IF(COUNTIF(R36:R37,"-")=COUNTA(R36:R37),"-",SUM(R36:R37))</f>
        <v>3611223291</v>
      </c>
    </row>
    <row r="36" spans="1:18" x14ac:dyDescent="0.15">
      <c r="A36" s="47" t="s">
        <v>176</v>
      </c>
      <c r="C36" s="51"/>
      <c r="D36" s="52"/>
      <c r="E36" s="52" t="s">
        <v>177</v>
      </c>
      <c r="F36" s="52"/>
      <c r="G36" s="52"/>
      <c r="H36" s="52"/>
      <c r="I36" s="52"/>
      <c r="J36" s="52"/>
      <c r="K36" s="57"/>
      <c r="L36" s="57"/>
      <c r="M36" s="57"/>
      <c r="N36" s="54">
        <v>1775</v>
      </c>
      <c r="O36" s="56"/>
      <c r="P36" s="297"/>
      <c r="R36" s="6">
        <v>1775468944</v>
      </c>
    </row>
    <row r="37" spans="1:18" x14ac:dyDescent="0.15">
      <c r="A37" s="47" t="s">
        <v>178</v>
      </c>
      <c r="C37" s="51"/>
      <c r="D37" s="52"/>
      <c r="E37" s="52" t="s">
        <v>35</v>
      </c>
      <c r="F37" s="52"/>
      <c r="G37" s="53"/>
      <c r="H37" s="52"/>
      <c r="I37" s="52"/>
      <c r="J37" s="52"/>
      <c r="K37" s="57"/>
      <c r="L37" s="57"/>
      <c r="M37" s="57"/>
      <c r="N37" s="54">
        <v>1836</v>
      </c>
      <c r="O37" s="56"/>
      <c r="P37" s="297"/>
      <c r="R37" s="6">
        <v>1835754347</v>
      </c>
    </row>
    <row r="38" spans="1:18" x14ac:dyDescent="0.15">
      <c r="A38" s="47" t="s">
        <v>134</v>
      </c>
      <c r="C38" s="58" t="s">
        <v>135</v>
      </c>
      <c r="D38" s="59"/>
      <c r="E38" s="59"/>
      <c r="F38" s="59"/>
      <c r="G38" s="59"/>
      <c r="H38" s="59"/>
      <c r="I38" s="59"/>
      <c r="J38" s="59"/>
      <c r="K38" s="60"/>
      <c r="L38" s="60"/>
      <c r="M38" s="60"/>
      <c r="N38" s="61">
        <v>-59740</v>
      </c>
      <c r="O38" s="62"/>
      <c r="P38" s="297"/>
      <c r="R38" s="6">
        <f>IF(COUNTIF(R14:R35,"-")=COUNTA(R14:R35),"-",SUM(R35)-SUM(R14))</f>
        <v>-59740272449</v>
      </c>
    </row>
    <row r="39" spans="1:18" x14ac:dyDescent="0.15">
      <c r="A39" s="47" t="s">
        <v>181</v>
      </c>
      <c r="C39" s="51"/>
      <c r="D39" s="52" t="s">
        <v>182</v>
      </c>
      <c r="E39" s="52"/>
      <c r="F39" s="53"/>
      <c r="G39" s="52"/>
      <c r="H39" s="52"/>
      <c r="I39" s="52"/>
      <c r="J39" s="52"/>
      <c r="K39" s="53"/>
      <c r="L39" s="53"/>
      <c r="M39" s="53"/>
      <c r="N39" s="54">
        <v>1369</v>
      </c>
      <c r="O39" s="55" t="s">
        <v>396</v>
      </c>
      <c r="P39" s="297"/>
      <c r="R39" s="6">
        <f>IF(COUNTIF(R40:R44,"-")=COUNTA(R40:R44),"-",SUM(R40:R44))</f>
        <v>1368509768</v>
      </c>
    </row>
    <row r="40" spans="1:18" x14ac:dyDescent="0.15">
      <c r="A40" s="47" t="s">
        <v>183</v>
      </c>
      <c r="C40" s="51"/>
      <c r="D40" s="52"/>
      <c r="E40" s="53" t="s">
        <v>184</v>
      </c>
      <c r="F40" s="53"/>
      <c r="G40" s="52"/>
      <c r="H40" s="52"/>
      <c r="I40" s="52"/>
      <c r="J40" s="52"/>
      <c r="K40" s="53"/>
      <c r="L40" s="53"/>
      <c r="M40" s="53"/>
      <c r="N40" s="54">
        <v>1173</v>
      </c>
      <c r="O40" s="56"/>
      <c r="P40" s="297"/>
      <c r="R40" s="6">
        <v>1173086871</v>
      </c>
    </row>
    <row r="41" spans="1:18" x14ac:dyDescent="0.15">
      <c r="A41" s="47" t="s">
        <v>185</v>
      </c>
      <c r="C41" s="51"/>
      <c r="D41" s="52"/>
      <c r="E41" s="53" t="s">
        <v>186</v>
      </c>
      <c r="F41" s="53"/>
      <c r="G41" s="52"/>
      <c r="H41" s="52"/>
      <c r="I41" s="52"/>
      <c r="J41" s="52"/>
      <c r="K41" s="53"/>
      <c r="L41" s="53"/>
      <c r="M41" s="53"/>
      <c r="N41" s="54">
        <v>195</v>
      </c>
      <c r="O41" s="56"/>
      <c r="P41" s="297"/>
      <c r="R41" s="6">
        <v>195111912</v>
      </c>
    </row>
    <row r="42" spans="1:18" x14ac:dyDescent="0.15">
      <c r="A42" s="47" t="s">
        <v>187</v>
      </c>
      <c r="C42" s="51"/>
      <c r="D42" s="52"/>
      <c r="E42" s="53" t="s">
        <v>188</v>
      </c>
      <c r="F42" s="53"/>
      <c r="G42" s="52"/>
      <c r="H42" s="53"/>
      <c r="I42" s="52"/>
      <c r="J42" s="52"/>
      <c r="K42" s="53"/>
      <c r="L42" s="53"/>
      <c r="M42" s="53"/>
      <c r="N42" s="54" t="s">
        <v>395</v>
      </c>
      <c r="O42" s="56"/>
      <c r="P42" s="297"/>
      <c r="R42" s="6" t="s">
        <v>11</v>
      </c>
    </row>
    <row r="43" spans="1:18" x14ac:dyDescent="0.15">
      <c r="A43" s="47" t="s">
        <v>189</v>
      </c>
      <c r="C43" s="51"/>
      <c r="D43" s="52"/>
      <c r="E43" s="52" t="s">
        <v>190</v>
      </c>
      <c r="F43" s="52"/>
      <c r="G43" s="52"/>
      <c r="H43" s="52"/>
      <c r="I43" s="52"/>
      <c r="J43" s="52"/>
      <c r="K43" s="53"/>
      <c r="L43" s="53"/>
      <c r="M43" s="53"/>
      <c r="N43" s="54" t="s">
        <v>395</v>
      </c>
      <c r="O43" s="56"/>
      <c r="P43" s="297"/>
      <c r="R43" s="6" t="s">
        <v>11</v>
      </c>
    </row>
    <row r="44" spans="1:18" x14ac:dyDescent="0.15">
      <c r="A44" s="47" t="s">
        <v>191</v>
      </c>
      <c r="C44" s="51"/>
      <c r="D44" s="52"/>
      <c r="E44" s="52" t="s">
        <v>35</v>
      </c>
      <c r="F44" s="52"/>
      <c r="G44" s="52"/>
      <c r="H44" s="52"/>
      <c r="I44" s="52"/>
      <c r="J44" s="52"/>
      <c r="K44" s="53"/>
      <c r="L44" s="53"/>
      <c r="M44" s="53"/>
      <c r="N44" s="54">
        <v>0</v>
      </c>
      <c r="O44" s="56"/>
      <c r="P44" s="297"/>
      <c r="R44" s="6">
        <v>310985</v>
      </c>
    </row>
    <row r="45" spans="1:18" x14ac:dyDescent="0.15">
      <c r="A45" s="47" t="s">
        <v>192</v>
      </c>
      <c r="C45" s="51"/>
      <c r="D45" s="52" t="s">
        <v>193</v>
      </c>
      <c r="E45" s="52"/>
      <c r="F45" s="52"/>
      <c r="G45" s="52"/>
      <c r="H45" s="52"/>
      <c r="I45" s="52"/>
      <c r="J45" s="52"/>
      <c r="K45" s="57"/>
      <c r="L45" s="57"/>
      <c r="M45" s="57"/>
      <c r="N45" s="54">
        <v>107</v>
      </c>
      <c r="O45" s="55"/>
      <c r="P45" s="297"/>
      <c r="R45" s="6">
        <f>IF(COUNTIF(R46:R47,"-")=COUNTA(R46:R47),"-",SUM(R46:R47))</f>
        <v>106543853</v>
      </c>
    </row>
    <row r="46" spans="1:18" x14ac:dyDescent="0.15">
      <c r="A46" s="47" t="s">
        <v>194</v>
      </c>
      <c r="C46" s="51"/>
      <c r="D46" s="52"/>
      <c r="E46" s="52" t="s">
        <v>195</v>
      </c>
      <c r="F46" s="52"/>
      <c r="G46" s="52"/>
      <c r="H46" s="52"/>
      <c r="I46" s="52"/>
      <c r="J46" s="52"/>
      <c r="K46" s="57"/>
      <c r="L46" s="57"/>
      <c r="M46" s="57"/>
      <c r="N46" s="54">
        <v>107</v>
      </c>
      <c r="O46" s="56"/>
      <c r="P46" s="297"/>
      <c r="R46" s="6">
        <v>106543853</v>
      </c>
    </row>
    <row r="47" spans="1:18" ht="14.25" thickBot="1" x14ac:dyDescent="0.2">
      <c r="A47" s="47" t="s">
        <v>196</v>
      </c>
      <c r="C47" s="51"/>
      <c r="D47" s="52"/>
      <c r="E47" s="52" t="s">
        <v>35</v>
      </c>
      <c r="F47" s="52"/>
      <c r="G47" s="52"/>
      <c r="H47" s="52"/>
      <c r="I47" s="52"/>
      <c r="J47" s="52"/>
      <c r="K47" s="57"/>
      <c r="L47" s="57"/>
      <c r="M47" s="57"/>
      <c r="N47" s="54" t="s">
        <v>395</v>
      </c>
      <c r="O47" s="56"/>
      <c r="P47" s="297"/>
      <c r="R47" s="6" t="s">
        <v>11</v>
      </c>
    </row>
    <row r="48" spans="1:18" ht="14.25" thickBot="1" x14ac:dyDescent="0.2">
      <c r="A48" s="47" t="s">
        <v>179</v>
      </c>
      <c r="C48" s="63" t="s">
        <v>180</v>
      </c>
      <c r="D48" s="64"/>
      <c r="E48" s="64"/>
      <c r="F48" s="64"/>
      <c r="G48" s="64"/>
      <c r="H48" s="64"/>
      <c r="I48" s="64"/>
      <c r="J48" s="64"/>
      <c r="K48" s="65"/>
      <c r="L48" s="65"/>
      <c r="M48" s="65"/>
      <c r="N48" s="66">
        <v>-61002</v>
      </c>
      <c r="O48" s="67"/>
      <c r="P48" s="297"/>
      <c r="R48" s="6">
        <f>IF(COUNTIF(R38:R47,"-")=COUNTA(R38:R47),"-",SUM(R38,R45)-SUM(R39))</f>
        <v>-61002238364</v>
      </c>
    </row>
    <row r="49" spans="1:12" s="69" customFormat="1" ht="3.75" customHeight="1" x14ac:dyDescent="0.15">
      <c r="A49" s="68"/>
      <c r="C49" s="70"/>
      <c r="D49" s="70"/>
      <c r="E49" s="71"/>
      <c r="F49" s="71"/>
      <c r="G49" s="71"/>
      <c r="H49" s="71"/>
      <c r="I49" s="71"/>
      <c r="J49" s="72"/>
      <c r="K49" s="72"/>
      <c r="L49" s="72"/>
    </row>
    <row r="50" spans="1:12" s="69" customFormat="1" ht="15.6" customHeight="1" x14ac:dyDescent="0.15">
      <c r="A50" s="68"/>
      <c r="C50" s="73"/>
      <c r="D50" s="73" t="s">
        <v>324</v>
      </c>
      <c r="E50" s="74"/>
      <c r="F50" s="74"/>
      <c r="G50" s="74"/>
      <c r="H50" s="74"/>
      <c r="I50" s="74"/>
      <c r="J50" s="75"/>
      <c r="K50" s="75"/>
      <c r="L50" s="75"/>
    </row>
  </sheetData>
  <mergeCells count="5">
    <mergeCell ref="C9:O9"/>
    <mergeCell ref="C10:O10"/>
    <mergeCell ref="C11:O11"/>
    <mergeCell ref="C13:M13"/>
    <mergeCell ref="N13:O13"/>
  </mergeCells>
  <phoneticPr fontId="11"/>
  <printOptions horizontalCentered="1"/>
  <pageMargins left="0.70866141732283472" right="0.70866141732283472" top="0.39370078740157483" bottom="0.39370078740157483" header="0.51181102362204722" footer="0.51181102362204722"/>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9:X32"/>
  <sheetViews>
    <sheetView showGridLines="0" topLeftCell="B1" zoomScale="85" zoomScaleNormal="85" zoomScaleSheetLayoutView="100" workbookViewId="0">
      <selection activeCell="C1" sqref="C1:F7"/>
    </sheetView>
  </sheetViews>
  <sheetFormatPr defaultRowHeight="12.75" x14ac:dyDescent="0.15"/>
  <cols>
    <col min="1" max="1" width="0" style="77" hidden="1" customWidth="1"/>
    <col min="2" max="2" width="1.125" style="79" customWidth="1"/>
    <col min="3" max="3" width="1.625" style="79" customWidth="1"/>
    <col min="4" max="9" width="2" style="79" customWidth="1"/>
    <col min="10" max="10" width="15.375" style="79" customWidth="1"/>
    <col min="11" max="11" width="21.625" style="79" bestFit="1" customWidth="1"/>
    <col min="12" max="12" width="3" style="79" bestFit="1" customWidth="1"/>
    <col min="13" max="13" width="21.625" style="79" bestFit="1" customWidth="1"/>
    <col min="14" max="14" width="3" style="79" bestFit="1" customWidth="1"/>
    <col min="15" max="15" width="21.625" style="79" bestFit="1" customWidth="1"/>
    <col min="16" max="16" width="3" style="79" bestFit="1" customWidth="1"/>
    <col min="17" max="17" width="21.625" style="79" hidden="1" customWidth="1"/>
    <col min="18" max="18" width="3" style="79" hidden="1" customWidth="1"/>
    <col min="19" max="19" width="1" style="79" customWidth="1"/>
    <col min="20" max="20" width="9" style="79"/>
    <col min="21" max="24" width="0" style="79" hidden="1" customWidth="1"/>
    <col min="25" max="16384" width="9" style="79"/>
  </cols>
  <sheetData>
    <row r="9" spans="1:24" ht="24" x14ac:dyDescent="0.25">
      <c r="B9" s="78"/>
      <c r="C9" s="355" t="s">
        <v>397</v>
      </c>
      <c r="D9" s="355"/>
      <c r="E9" s="355"/>
      <c r="F9" s="355"/>
      <c r="G9" s="355"/>
      <c r="H9" s="355"/>
      <c r="I9" s="355"/>
      <c r="J9" s="355"/>
      <c r="K9" s="355"/>
      <c r="L9" s="355"/>
      <c r="M9" s="355"/>
      <c r="N9" s="355"/>
      <c r="O9" s="355"/>
      <c r="P9" s="355"/>
      <c r="Q9" s="355"/>
      <c r="R9" s="355"/>
    </row>
    <row r="10" spans="1:24" ht="17.25" x14ac:dyDescent="0.2">
      <c r="B10" s="80"/>
      <c r="C10" s="356" t="s">
        <v>393</v>
      </c>
      <c r="D10" s="356"/>
      <c r="E10" s="356"/>
      <c r="F10" s="356"/>
      <c r="G10" s="356"/>
      <c r="H10" s="356"/>
      <c r="I10" s="356"/>
      <c r="J10" s="356"/>
      <c r="K10" s="356"/>
      <c r="L10" s="356"/>
      <c r="M10" s="356"/>
      <c r="N10" s="356"/>
      <c r="O10" s="356"/>
      <c r="P10" s="356"/>
      <c r="Q10" s="356"/>
      <c r="R10" s="356"/>
    </row>
    <row r="11" spans="1:24" ht="17.25" x14ac:dyDescent="0.2">
      <c r="B11" s="80"/>
      <c r="C11" s="356" t="s">
        <v>394</v>
      </c>
      <c r="D11" s="356"/>
      <c r="E11" s="356"/>
      <c r="F11" s="356"/>
      <c r="G11" s="356"/>
      <c r="H11" s="356"/>
      <c r="I11" s="356"/>
      <c r="J11" s="356"/>
      <c r="K11" s="356"/>
      <c r="L11" s="356"/>
      <c r="M11" s="356"/>
      <c r="N11" s="356"/>
      <c r="O11" s="356"/>
      <c r="P11" s="356"/>
      <c r="Q11" s="356"/>
      <c r="R11" s="356"/>
    </row>
    <row r="12" spans="1:24" ht="15.75" customHeight="1" thickBot="1" x14ac:dyDescent="0.2">
      <c r="B12" s="81"/>
      <c r="C12" s="82"/>
      <c r="D12" s="82"/>
      <c r="E12" s="82"/>
      <c r="F12" s="82"/>
      <c r="G12" s="82"/>
      <c r="H12" s="82"/>
      <c r="I12" s="82"/>
      <c r="J12" s="83"/>
      <c r="K12" s="82"/>
      <c r="L12" s="83"/>
      <c r="M12" s="82"/>
      <c r="N12" s="82"/>
      <c r="O12" s="82"/>
      <c r="P12" s="298" t="s">
        <v>390</v>
      </c>
      <c r="Q12" s="82"/>
      <c r="R12" s="83"/>
    </row>
    <row r="13" spans="1:24" ht="12.75" customHeight="1" x14ac:dyDescent="0.15">
      <c r="B13" s="84"/>
      <c r="C13" s="357" t="s">
        <v>0</v>
      </c>
      <c r="D13" s="358"/>
      <c r="E13" s="358"/>
      <c r="F13" s="358"/>
      <c r="G13" s="358"/>
      <c r="H13" s="358"/>
      <c r="I13" s="358"/>
      <c r="J13" s="359"/>
      <c r="K13" s="363" t="s">
        <v>325</v>
      </c>
      <c r="L13" s="358"/>
      <c r="M13" s="85"/>
      <c r="N13" s="85"/>
      <c r="O13" s="85"/>
      <c r="P13" s="86"/>
      <c r="Q13" s="85"/>
      <c r="R13" s="86"/>
    </row>
    <row r="14" spans="1:24" ht="29.25" customHeight="1" thickBot="1" x14ac:dyDescent="0.2">
      <c r="A14" s="77" t="s">
        <v>315</v>
      </c>
      <c r="B14" s="84"/>
      <c r="C14" s="360"/>
      <c r="D14" s="361"/>
      <c r="E14" s="361"/>
      <c r="F14" s="361"/>
      <c r="G14" s="361"/>
      <c r="H14" s="361"/>
      <c r="I14" s="361"/>
      <c r="J14" s="362"/>
      <c r="K14" s="364"/>
      <c r="L14" s="361"/>
      <c r="M14" s="365" t="s">
        <v>326</v>
      </c>
      <c r="N14" s="366"/>
      <c r="O14" s="365" t="s">
        <v>327</v>
      </c>
      <c r="P14" s="367"/>
      <c r="Q14" s="368" t="s">
        <v>133</v>
      </c>
      <c r="R14" s="369"/>
    </row>
    <row r="15" spans="1:24" ht="15.95" customHeight="1" x14ac:dyDescent="0.15">
      <c r="A15" s="77" t="s">
        <v>197</v>
      </c>
      <c r="B15" s="87"/>
      <c r="C15" s="88" t="s">
        <v>198</v>
      </c>
      <c r="D15" s="89"/>
      <c r="E15" s="89"/>
      <c r="F15" s="89"/>
      <c r="G15" s="89"/>
      <c r="H15" s="89"/>
      <c r="I15" s="89"/>
      <c r="J15" s="90"/>
      <c r="K15" s="91">
        <v>198536</v>
      </c>
      <c r="L15" s="92"/>
      <c r="M15" s="91">
        <v>286073</v>
      </c>
      <c r="N15" s="93"/>
      <c r="O15" s="91">
        <v>-87537</v>
      </c>
      <c r="P15" s="95"/>
      <c r="Q15" s="94" t="s">
        <v>395</v>
      </c>
      <c r="R15" s="95"/>
      <c r="U15" s="301">
        <f t="shared" ref="U15:U20" si="0">IF(COUNTIF(V15:X15,"-")=COUNTA(V15:X15),"-",SUM(V15:X15))</f>
        <v>198536019198</v>
      </c>
      <c r="V15" s="301">
        <v>286072690995</v>
      </c>
      <c r="W15" s="301">
        <v>-87536671797</v>
      </c>
      <c r="X15" s="301" t="s">
        <v>11</v>
      </c>
    </row>
    <row r="16" spans="1:24" ht="15.95" customHeight="1" x14ac:dyDescent="0.15">
      <c r="A16" s="77" t="s">
        <v>199</v>
      </c>
      <c r="B16" s="87"/>
      <c r="C16" s="23"/>
      <c r="D16" s="19" t="s">
        <v>200</v>
      </c>
      <c r="E16" s="19"/>
      <c r="F16" s="19"/>
      <c r="G16" s="19"/>
      <c r="H16" s="19"/>
      <c r="I16" s="19"/>
      <c r="J16" s="96"/>
      <c r="K16" s="97">
        <v>-61002</v>
      </c>
      <c r="L16" s="98"/>
      <c r="M16" s="346"/>
      <c r="N16" s="347"/>
      <c r="O16" s="97">
        <v>-61002</v>
      </c>
      <c r="P16" s="103"/>
      <c r="Q16" s="100" t="s">
        <v>395</v>
      </c>
      <c r="R16" s="101"/>
      <c r="U16" s="301">
        <f t="shared" si="0"/>
        <v>-61002238364</v>
      </c>
      <c r="V16" s="301" t="s">
        <v>11</v>
      </c>
      <c r="W16" s="301">
        <v>-61002238364</v>
      </c>
      <c r="X16" s="301" t="s">
        <v>11</v>
      </c>
    </row>
    <row r="17" spans="1:24" ht="15.95" customHeight="1" x14ac:dyDescent="0.15">
      <c r="A17" s="77" t="s">
        <v>201</v>
      </c>
      <c r="B17" s="84"/>
      <c r="C17" s="102"/>
      <c r="D17" s="96" t="s">
        <v>202</v>
      </c>
      <c r="E17" s="96"/>
      <c r="F17" s="96"/>
      <c r="G17" s="96"/>
      <c r="H17" s="96"/>
      <c r="I17" s="96"/>
      <c r="J17" s="96"/>
      <c r="K17" s="97">
        <v>62356</v>
      </c>
      <c r="L17" s="98"/>
      <c r="M17" s="343"/>
      <c r="N17" s="348"/>
      <c r="O17" s="97">
        <v>62356</v>
      </c>
      <c r="P17" s="103"/>
      <c r="Q17" s="100" t="s">
        <v>11</v>
      </c>
      <c r="R17" s="103"/>
      <c r="U17" s="301">
        <f t="shared" si="0"/>
        <v>62355802252</v>
      </c>
      <c r="V17" s="301" t="s">
        <v>11</v>
      </c>
      <c r="W17" s="301">
        <f>IF(COUNTIF(W18:W19,"-")=COUNTA(W18:W19),"-",SUM(W18:W19))</f>
        <v>62355802252</v>
      </c>
      <c r="X17" s="301" t="s">
        <v>11</v>
      </c>
    </row>
    <row r="18" spans="1:24" ht="15.95" customHeight="1" x14ac:dyDescent="0.15">
      <c r="A18" s="77" t="s">
        <v>203</v>
      </c>
      <c r="B18" s="84"/>
      <c r="C18" s="104"/>
      <c r="D18" s="96"/>
      <c r="E18" s="105" t="s">
        <v>204</v>
      </c>
      <c r="F18" s="105"/>
      <c r="G18" s="105"/>
      <c r="H18" s="105"/>
      <c r="I18" s="105"/>
      <c r="J18" s="96"/>
      <c r="K18" s="97">
        <v>46196</v>
      </c>
      <c r="L18" s="98"/>
      <c r="M18" s="343"/>
      <c r="N18" s="348"/>
      <c r="O18" s="97">
        <v>46196</v>
      </c>
      <c r="P18" s="103"/>
      <c r="Q18" s="100" t="s">
        <v>395</v>
      </c>
      <c r="R18" s="103"/>
      <c r="U18" s="301">
        <f t="shared" si="0"/>
        <v>46196067013</v>
      </c>
      <c r="V18" s="301" t="s">
        <v>11</v>
      </c>
      <c r="W18" s="301">
        <v>46196067013</v>
      </c>
      <c r="X18" s="301" t="s">
        <v>11</v>
      </c>
    </row>
    <row r="19" spans="1:24" ht="15.95" customHeight="1" x14ac:dyDescent="0.15">
      <c r="A19" s="77" t="s">
        <v>205</v>
      </c>
      <c r="B19" s="84"/>
      <c r="C19" s="106"/>
      <c r="D19" s="107"/>
      <c r="E19" s="107" t="s">
        <v>206</v>
      </c>
      <c r="F19" s="107"/>
      <c r="G19" s="107"/>
      <c r="H19" s="107"/>
      <c r="I19" s="107"/>
      <c r="J19" s="108"/>
      <c r="K19" s="109">
        <v>16160</v>
      </c>
      <c r="L19" s="110"/>
      <c r="M19" s="349"/>
      <c r="N19" s="350"/>
      <c r="O19" s="109">
        <v>16160</v>
      </c>
      <c r="P19" s="113"/>
      <c r="Q19" s="112" t="s">
        <v>395</v>
      </c>
      <c r="R19" s="113"/>
      <c r="U19" s="301">
        <f t="shared" si="0"/>
        <v>16159735239</v>
      </c>
      <c r="V19" s="301" t="s">
        <v>11</v>
      </c>
      <c r="W19" s="301">
        <v>16159735239</v>
      </c>
      <c r="X19" s="301" t="s">
        <v>11</v>
      </c>
    </row>
    <row r="20" spans="1:24" ht="15.95" customHeight="1" x14ac:dyDescent="0.15">
      <c r="A20" s="77" t="s">
        <v>207</v>
      </c>
      <c r="B20" s="84"/>
      <c r="C20" s="114"/>
      <c r="D20" s="115" t="s">
        <v>208</v>
      </c>
      <c r="E20" s="116"/>
      <c r="F20" s="115"/>
      <c r="G20" s="115"/>
      <c r="H20" s="115"/>
      <c r="I20" s="115"/>
      <c r="J20" s="117"/>
      <c r="K20" s="118">
        <v>1354</v>
      </c>
      <c r="L20" s="119"/>
      <c r="M20" s="351"/>
      <c r="N20" s="352"/>
      <c r="O20" s="118">
        <v>1354</v>
      </c>
      <c r="P20" s="121"/>
      <c r="Q20" s="120" t="s">
        <v>11</v>
      </c>
      <c r="R20" s="121"/>
      <c r="U20" s="301">
        <f t="shared" si="0"/>
        <v>1353563888</v>
      </c>
      <c r="V20" s="301" t="s">
        <v>11</v>
      </c>
      <c r="W20" s="301">
        <f>IF(COUNTIF(W16:W17,"-")=COUNTA(W16:W17),"-",SUM(W16:W17))</f>
        <v>1353563888</v>
      </c>
      <c r="X20" s="301" t="s">
        <v>11</v>
      </c>
    </row>
    <row r="21" spans="1:24" ht="15.95" customHeight="1" x14ac:dyDescent="0.15">
      <c r="A21" s="77" t="s">
        <v>209</v>
      </c>
      <c r="B21" s="84"/>
      <c r="C21" s="23"/>
      <c r="D21" s="122" t="s">
        <v>328</v>
      </c>
      <c r="E21" s="122"/>
      <c r="F21" s="122"/>
      <c r="G21" s="105"/>
      <c r="H21" s="105"/>
      <c r="I21" s="105"/>
      <c r="J21" s="96"/>
      <c r="K21" s="339"/>
      <c r="L21" s="340"/>
      <c r="M21" s="97">
        <v>-3274</v>
      </c>
      <c r="N21" s="99"/>
      <c r="O21" s="97">
        <v>3274</v>
      </c>
      <c r="P21" s="103"/>
      <c r="Q21" s="353" t="s">
        <v>11</v>
      </c>
      <c r="R21" s="354"/>
      <c r="U21" s="301">
        <v>0</v>
      </c>
      <c r="V21" s="301">
        <f>IF(COUNTA(V22:V25)=COUNTIF(V22:V25,"-"),"-",SUM(V22,V24,V23,V25))</f>
        <v>-3274063349</v>
      </c>
      <c r="W21" s="301">
        <f>IF(COUNTA(W22:W25)=COUNTIF(W22:W25,"-"),"-",SUM(W22,W24,W23,W25))</f>
        <v>3274063349</v>
      </c>
      <c r="X21" s="301" t="s">
        <v>11</v>
      </c>
    </row>
    <row r="22" spans="1:24" ht="15.95" customHeight="1" x14ac:dyDescent="0.15">
      <c r="A22" s="77" t="s">
        <v>210</v>
      </c>
      <c r="B22" s="84"/>
      <c r="C22" s="23"/>
      <c r="D22" s="122"/>
      <c r="E22" s="122" t="s">
        <v>211</v>
      </c>
      <c r="F22" s="105"/>
      <c r="G22" s="105"/>
      <c r="H22" s="105"/>
      <c r="I22" s="105"/>
      <c r="J22" s="96"/>
      <c r="K22" s="339"/>
      <c r="L22" s="340"/>
      <c r="M22" s="97">
        <v>7272</v>
      </c>
      <c r="N22" s="99"/>
      <c r="O22" s="97">
        <v>-7272</v>
      </c>
      <c r="P22" s="103"/>
      <c r="Q22" s="341" t="s">
        <v>11</v>
      </c>
      <c r="R22" s="342"/>
      <c r="U22" s="301">
        <v>0</v>
      </c>
      <c r="V22" s="301">
        <v>7272426765</v>
      </c>
      <c r="W22" s="301">
        <v>-7272426765</v>
      </c>
      <c r="X22" s="301" t="s">
        <v>11</v>
      </c>
    </row>
    <row r="23" spans="1:24" ht="15.95" customHeight="1" x14ac:dyDescent="0.15">
      <c r="A23" s="77" t="s">
        <v>212</v>
      </c>
      <c r="B23" s="84"/>
      <c r="C23" s="23"/>
      <c r="D23" s="122"/>
      <c r="E23" s="122" t="s">
        <v>213</v>
      </c>
      <c r="F23" s="122"/>
      <c r="G23" s="105"/>
      <c r="H23" s="105"/>
      <c r="I23" s="105"/>
      <c r="J23" s="96"/>
      <c r="K23" s="339"/>
      <c r="L23" s="340"/>
      <c r="M23" s="97">
        <v>-9378</v>
      </c>
      <c r="N23" s="99"/>
      <c r="O23" s="97">
        <v>9378</v>
      </c>
      <c r="P23" s="103"/>
      <c r="Q23" s="341" t="s">
        <v>11</v>
      </c>
      <c r="R23" s="342"/>
      <c r="U23" s="301">
        <v>0</v>
      </c>
      <c r="V23" s="301">
        <v>-9378135693</v>
      </c>
      <c r="W23" s="301">
        <v>9378135693</v>
      </c>
      <c r="X23" s="301" t="s">
        <v>11</v>
      </c>
    </row>
    <row r="24" spans="1:24" ht="15.95" customHeight="1" x14ac:dyDescent="0.15">
      <c r="A24" s="77" t="s">
        <v>214</v>
      </c>
      <c r="B24" s="84"/>
      <c r="C24" s="23"/>
      <c r="D24" s="122"/>
      <c r="E24" s="122" t="s">
        <v>215</v>
      </c>
      <c r="F24" s="122"/>
      <c r="G24" s="105"/>
      <c r="H24" s="105"/>
      <c r="I24" s="105"/>
      <c r="J24" s="96"/>
      <c r="K24" s="339"/>
      <c r="L24" s="340"/>
      <c r="M24" s="97">
        <v>2003</v>
      </c>
      <c r="N24" s="99"/>
      <c r="O24" s="97">
        <v>-2003</v>
      </c>
      <c r="P24" s="103"/>
      <c r="Q24" s="341" t="s">
        <v>11</v>
      </c>
      <c r="R24" s="342"/>
      <c r="U24" s="301">
        <v>0</v>
      </c>
      <c r="V24" s="301">
        <v>2002975289</v>
      </c>
      <c r="W24" s="301">
        <v>-2002975289</v>
      </c>
      <c r="X24" s="301" t="s">
        <v>11</v>
      </c>
    </row>
    <row r="25" spans="1:24" ht="15.95" customHeight="1" x14ac:dyDescent="0.15">
      <c r="A25" s="77" t="s">
        <v>216</v>
      </c>
      <c r="B25" s="84"/>
      <c r="C25" s="23"/>
      <c r="D25" s="122"/>
      <c r="E25" s="122" t="s">
        <v>217</v>
      </c>
      <c r="F25" s="122"/>
      <c r="G25" s="105"/>
      <c r="H25" s="20"/>
      <c r="I25" s="105"/>
      <c r="J25" s="96"/>
      <c r="K25" s="339"/>
      <c r="L25" s="340"/>
      <c r="M25" s="97">
        <v>-3171</v>
      </c>
      <c r="N25" s="99"/>
      <c r="O25" s="97">
        <v>3171</v>
      </c>
      <c r="P25" s="103"/>
      <c r="Q25" s="341" t="s">
        <v>11</v>
      </c>
      <c r="R25" s="342"/>
      <c r="U25" s="301">
        <v>0</v>
      </c>
      <c r="V25" s="301">
        <v>-3171329710</v>
      </c>
      <c r="W25" s="301">
        <v>3171329710</v>
      </c>
      <c r="X25" s="301" t="s">
        <v>11</v>
      </c>
    </row>
    <row r="26" spans="1:24" ht="15.95" customHeight="1" x14ac:dyDescent="0.15">
      <c r="A26" s="77" t="s">
        <v>218</v>
      </c>
      <c r="B26" s="84"/>
      <c r="C26" s="23"/>
      <c r="D26" s="122" t="s">
        <v>219</v>
      </c>
      <c r="E26" s="105"/>
      <c r="F26" s="105"/>
      <c r="G26" s="105"/>
      <c r="H26" s="105"/>
      <c r="I26" s="105"/>
      <c r="J26" s="96"/>
      <c r="K26" s="97">
        <v>-2</v>
      </c>
      <c r="L26" s="98"/>
      <c r="M26" s="97">
        <v>-2</v>
      </c>
      <c r="N26" s="99"/>
      <c r="O26" s="343"/>
      <c r="P26" s="344"/>
      <c r="Q26" s="345" t="s">
        <v>11</v>
      </c>
      <c r="R26" s="344"/>
      <c r="U26" s="301">
        <f>IF(COUNTIF(V26:X26,"-")=COUNTA(V26:X26),"-",SUM(V26:X26))</f>
        <v>-2001150</v>
      </c>
      <c r="V26" s="301">
        <v>-2001150</v>
      </c>
      <c r="W26" s="301" t="s">
        <v>11</v>
      </c>
      <c r="X26" s="301" t="s">
        <v>11</v>
      </c>
    </row>
    <row r="27" spans="1:24" ht="15.95" customHeight="1" x14ac:dyDescent="0.15">
      <c r="A27" s="77" t="s">
        <v>220</v>
      </c>
      <c r="B27" s="84"/>
      <c r="C27" s="23"/>
      <c r="D27" s="122" t="s">
        <v>221</v>
      </c>
      <c r="E27" s="122"/>
      <c r="F27" s="105"/>
      <c r="G27" s="105"/>
      <c r="H27" s="105"/>
      <c r="I27" s="105"/>
      <c r="J27" s="96"/>
      <c r="K27" s="97">
        <v>208</v>
      </c>
      <c r="L27" s="98"/>
      <c r="M27" s="97">
        <v>208</v>
      </c>
      <c r="N27" s="99"/>
      <c r="O27" s="343"/>
      <c r="P27" s="344"/>
      <c r="Q27" s="345" t="s">
        <v>11</v>
      </c>
      <c r="R27" s="344"/>
      <c r="U27" s="301">
        <f>IF(COUNTIF(V27:X27,"-")=COUNTA(V27:X27),"-",SUM(V27:X27))</f>
        <v>208082854</v>
      </c>
      <c r="V27" s="301">
        <v>208082854</v>
      </c>
      <c r="W27" s="301" t="s">
        <v>11</v>
      </c>
      <c r="X27" s="301" t="s">
        <v>11</v>
      </c>
    </row>
    <row r="28" spans="1:24" ht="15.95" customHeight="1" x14ac:dyDescent="0.15">
      <c r="A28" s="77" t="s">
        <v>223</v>
      </c>
      <c r="B28" s="84"/>
      <c r="C28" s="106"/>
      <c r="D28" s="107" t="s">
        <v>35</v>
      </c>
      <c r="E28" s="107"/>
      <c r="F28" s="107"/>
      <c r="G28" s="123"/>
      <c r="H28" s="123"/>
      <c r="I28" s="123"/>
      <c r="J28" s="108"/>
      <c r="K28" s="109">
        <v>459</v>
      </c>
      <c r="L28" s="110"/>
      <c r="M28" s="109">
        <v>1117</v>
      </c>
      <c r="N28" s="111"/>
      <c r="O28" s="109">
        <v>-658</v>
      </c>
      <c r="P28" s="113"/>
      <c r="Q28" s="337" t="s">
        <v>11</v>
      </c>
      <c r="R28" s="338"/>
      <c r="S28" s="124"/>
      <c r="U28" s="301">
        <f>IF(COUNTIF(V28:X28,"-")=COUNTA(V28:X28),"-",SUM(V28:X28))</f>
        <v>459462474</v>
      </c>
      <c r="V28" s="301">
        <v>1117095932</v>
      </c>
      <c r="W28" s="301">
        <v>-657633458</v>
      </c>
      <c r="X28" s="301" t="s">
        <v>11</v>
      </c>
    </row>
    <row r="29" spans="1:24" ht="15.95" customHeight="1" thickBot="1" x14ac:dyDescent="0.2">
      <c r="A29" s="77" t="s">
        <v>224</v>
      </c>
      <c r="B29" s="84"/>
      <c r="C29" s="125"/>
      <c r="D29" s="126" t="s">
        <v>225</v>
      </c>
      <c r="E29" s="126"/>
      <c r="F29" s="127"/>
      <c r="G29" s="127"/>
      <c r="H29" s="128"/>
      <c r="I29" s="127"/>
      <c r="J29" s="129"/>
      <c r="K29" s="130">
        <v>2019</v>
      </c>
      <c r="L29" s="131"/>
      <c r="M29" s="130">
        <v>-1951</v>
      </c>
      <c r="N29" s="132"/>
      <c r="O29" s="130">
        <v>3970</v>
      </c>
      <c r="P29" s="299"/>
      <c r="Q29" s="133" t="s">
        <v>11</v>
      </c>
      <c r="R29" s="134"/>
      <c r="S29" s="124"/>
      <c r="U29" s="301">
        <f>IF(COUNTIF(V29:X29,"-")=COUNTA(V29:X29),"-",SUM(V29:X29))</f>
        <v>2019108066</v>
      </c>
      <c r="V29" s="301">
        <f>IF(AND(V21="-",COUNTIF(V26:V27,"-")=COUNTA(V26:V27),V28="-"),"-",SUM(V21,V26:V27,V28))</f>
        <v>-1950885713</v>
      </c>
      <c r="W29" s="301">
        <f>IF(AND(W20="-",W21="-",COUNTIF(W26:W27,"-")=COUNTA(W26:W27),W28="-"),"-",SUM(W20,W21,W26:W27,W28))</f>
        <v>3969993779</v>
      </c>
      <c r="X29" s="301" t="s">
        <v>11</v>
      </c>
    </row>
    <row r="30" spans="1:24" ht="15.95" customHeight="1" thickBot="1" x14ac:dyDescent="0.2">
      <c r="A30" s="77" t="s">
        <v>226</v>
      </c>
      <c r="B30" s="84"/>
      <c r="C30" s="135" t="s">
        <v>227</v>
      </c>
      <c r="D30" s="136"/>
      <c r="E30" s="136"/>
      <c r="F30" s="136"/>
      <c r="G30" s="137"/>
      <c r="H30" s="137"/>
      <c r="I30" s="137"/>
      <c r="J30" s="138"/>
      <c r="K30" s="139">
        <v>200555</v>
      </c>
      <c r="L30" s="140"/>
      <c r="M30" s="139">
        <v>284122</v>
      </c>
      <c r="N30" s="141"/>
      <c r="O30" s="139">
        <v>-83567</v>
      </c>
      <c r="P30" s="300"/>
      <c r="Q30" s="142" t="s">
        <v>11</v>
      </c>
      <c r="R30" s="143"/>
      <c r="S30" s="124"/>
      <c r="U30" s="301">
        <f>IF(COUNTIF(V30:X30,"-")=COUNTA(V30:X30),"-",SUM(V30:X30))</f>
        <v>200555127264</v>
      </c>
      <c r="V30" s="301">
        <v>284121805282</v>
      </c>
      <c r="W30" s="301">
        <v>-83566678018</v>
      </c>
      <c r="X30" s="301" t="s">
        <v>11</v>
      </c>
    </row>
    <row r="31" spans="1:24" ht="6.75" customHeight="1" x14ac:dyDescent="0.15">
      <c r="B31" s="84"/>
      <c r="C31" s="144"/>
      <c r="D31" s="145"/>
      <c r="E31" s="145"/>
      <c r="F31" s="145"/>
      <c r="G31" s="145"/>
      <c r="H31" s="145"/>
      <c r="I31" s="145"/>
      <c r="J31" s="145"/>
      <c r="K31" s="84"/>
      <c r="L31" s="84"/>
      <c r="M31" s="84"/>
      <c r="N31" s="84"/>
      <c r="O31" s="84"/>
      <c r="P31" s="84"/>
      <c r="Q31" s="84"/>
      <c r="R31" s="19"/>
      <c r="S31" s="124"/>
    </row>
    <row r="32" spans="1:24" ht="15.6" customHeight="1" x14ac:dyDescent="0.15">
      <c r="B32" s="84"/>
      <c r="C32" s="146"/>
      <c r="D32" s="147" t="s">
        <v>324</v>
      </c>
      <c r="F32" s="148"/>
      <c r="G32" s="149"/>
      <c r="H32" s="148"/>
      <c r="I32" s="148"/>
      <c r="J32" s="146"/>
      <c r="K32" s="84"/>
      <c r="L32" s="84"/>
      <c r="M32" s="84"/>
      <c r="N32" s="84"/>
      <c r="O32" s="84"/>
      <c r="P32" s="84"/>
      <c r="Q32" s="84"/>
      <c r="R32" s="19"/>
      <c r="S32" s="124"/>
    </row>
  </sheetData>
  <mergeCells count="28">
    <mergeCell ref="C9:R9"/>
    <mergeCell ref="C10:R10"/>
    <mergeCell ref="C11:R11"/>
    <mergeCell ref="C13:J14"/>
    <mergeCell ref="K13:L14"/>
    <mergeCell ref="M14:N14"/>
    <mergeCell ref="O14:P14"/>
    <mergeCell ref="Q14:R14"/>
    <mergeCell ref="K24:L24"/>
    <mergeCell ref="Q24:R24"/>
    <mergeCell ref="M16:N16"/>
    <mergeCell ref="M17:N17"/>
    <mergeCell ref="M18:N18"/>
    <mergeCell ref="M19:N19"/>
    <mergeCell ref="M20:N20"/>
    <mergeCell ref="K21:L21"/>
    <mergeCell ref="Q21:R21"/>
    <mergeCell ref="K22:L22"/>
    <mergeCell ref="Q22:R22"/>
    <mergeCell ref="K23:L23"/>
    <mergeCell ref="Q23:R23"/>
    <mergeCell ref="Q28:R28"/>
    <mergeCell ref="K25:L25"/>
    <mergeCell ref="Q25:R25"/>
    <mergeCell ref="O26:P26"/>
    <mergeCell ref="Q26:R26"/>
    <mergeCell ref="O27:P27"/>
    <mergeCell ref="Q27:R27"/>
  </mergeCells>
  <phoneticPr fontId="11"/>
  <printOptions horizontalCentered="1"/>
  <pageMargins left="0.70866141732283472" right="0.70866141732283472" top="0.39370078740157483" bottom="0.39370078740157483" header="0.51181102362204722" footer="0.51181102362204722"/>
  <pageSetup paperSize="9" scale="8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8:Q69"/>
  <sheetViews>
    <sheetView topLeftCell="B10" zoomScale="85" zoomScaleNormal="85" workbookViewId="0">
      <selection activeCell="M45" sqref="M45"/>
    </sheetView>
  </sheetViews>
  <sheetFormatPr defaultRowHeight="13.5" x14ac:dyDescent="0.15"/>
  <cols>
    <col min="1" max="1" width="0" style="1" hidden="1" customWidth="1"/>
    <col min="2" max="2" width="0.75" style="3" customWidth="1"/>
    <col min="3" max="11" width="2.125" style="3" customWidth="1"/>
    <col min="12" max="12" width="13.25" style="3" customWidth="1"/>
    <col min="13" max="13" width="21.625" style="3" bestFit="1" customWidth="1"/>
    <col min="14" max="14" width="3" style="3" customWidth="1"/>
    <col min="15" max="15" width="0.75" style="46" customWidth="1"/>
    <col min="16" max="16" width="9" style="6"/>
    <col min="17" max="17" width="0" style="6" hidden="1" customWidth="1"/>
    <col min="18" max="16384" width="9" style="6"/>
  </cols>
  <sheetData>
    <row r="8" spans="1:17" s="46" customFormat="1" x14ac:dyDescent="0.15">
      <c r="A8" s="1"/>
      <c r="B8" s="150"/>
      <c r="C8" s="150"/>
      <c r="D8" s="45"/>
      <c r="E8" s="45"/>
      <c r="F8" s="45"/>
      <c r="G8" s="45"/>
      <c r="H8" s="45"/>
      <c r="I8" s="3"/>
      <c r="J8" s="3"/>
      <c r="K8" s="3"/>
      <c r="L8" s="3"/>
      <c r="M8" s="3"/>
      <c r="N8" s="3"/>
    </row>
    <row r="9" spans="1:17" s="46" customFormat="1" ht="24" x14ac:dyDescent="0.15">
      <c r="A9" s="1"/>
      <c r="B9" s="151"/>
      <c r="C9" s="379" t="s">
        <v>398</v>
      </c>
      <c r="D9" s="379"/>
      <c r="E9" s="379"/>
      <c r="F9" s="379"/>
      <c r="G9" s="379"/>
      <c r="H9" s="379"/>
      <c r="I9" s="379"/>
      <c r="J9" s="379"/>
      <c r="K9" s="379"/>
      <c r="L9" s="379"/>
      <c r="M9" s="379"/>
      <c r="N9" s="379"/>
    </row>
    <row r="10" spans="1:17" s="46" customFormat="1" ht="14.25" x14ac:dyDescent="0.15">
      <c r="A10" s="152"/>
      <c r="B10" s="153"/>
      <c r="C10" s="380" t="s">
        <v>393</v>
      </c>
      <c r="D10" s="380"/>
      <c r="E10" s="380"/>
      <c r="F10" s="380"/>
      <c r="G10" s="380"/>
      <c r="H10" s="380"/>
      <c r="I10" s="380"/>
      <c r="J10" s="380"/>
      <c r="K10" s="380"/>
      <c r="L10" s="380"/>
      <c r="M10" s="380"/>
      <c r="N10" s="380"/>
    </row>
    <row r="11" spans="1:17" s="46" customFormat="1" ht="14.25" x14ac:dyDescent="0.15">
      <c r="A11" s="152"/>
      <c r="B11" s="153"/>
      <c r="C11" s="380" t="s">
        <v>394</v>
      </c>
      <c r="D11" s="380"/>
      <c r="E11" s="380"/>
      <c r="F11" s="380"/>
      <c r="G11" s="380"/>
      <c r="H11" s="380"/>
      <c r="I11" s="380"/>
      <c r="J11" s="380"/>
      <c r="K11" s="380"/>
      <c r="L11" s="380"/>
      <c r="M11" s="380"/>
      <c r="N11" s="380"/>
    </row>
    <row r="12" spans="1:17" s="46" customFormat="1" ht="14.25" thickBot="1" x14ac:dyDescent="0.2">
      <c r="A12" s="152"/>
      <c r="B12" s="153"/>
      <c r="C12" s="154"/>
      <c r="D12" s="154"/>
      <c r="E12" s="154"/>
      <c r="F12" s="154"/>
      <c r="G12" s="154"/>
      <c r="H12" s="154"/>
      <c r="I12" s="154"/>
      <c r="J12" s="154"/>
      <c r="K12" s="154"/>
      <c r="L12" s="154"/>
      <c r="M12" s="154"/>
      <c r="N12" s="155" t="s">
        <v>390</v>
      </c>
    </row>
    <row r="13" spans="1:17" s="46" customFormat="1" x14ac:dyDescent="0.15">
      <c r="A13" s="152"/>
      <c r="B13" s="153"/>
      <c r="C13" s="381" t="s">
        <v>0</v>
      </c>
      <c r="D13" s="382"/>
      <c r="E13" s="382"/>
      <c r="F13" s="382"/>
      <c r="G13" s="382"/>
      <c r="H13" s="382"/>
      <c r="I13" s="382"/>
      <c r="J13" s="383"/>
      <c r="K13" s="383"/>
      <c r="L13" s="384"/>
      <c r="M13" s="388" t="s">
        <v>317</v>
      </c>
      <c r="N13" s="389"/>
    </row>
    <row r="14" spans="1:17" s="46" customFormat="1" ht="14.25" thickBot="1" x14ac:dyDescent="0.2">
      <c r="A14" s="152" t="s">
        <v>315</v>
      </c>
      <c r="B14" s="153"/>
      <c r="C14" s="385"/>
      <c r="D14" s="386"/>
      <c r="E14" s="386"/>
      <c r="F14" s="386"/>
      <c r="G14" s="386"/>
      <c r="H14" s="386"/>
      <c r="I14" s="386"/>
      <c r="J14" s="386"/>
      <c r="K14" s="386"/>
      <c r="L14" s="387"/>
      <c r="M14" s="390"/>
      <c r="N14" s="391"/>
    </row>
    <row r="15" spans="1:17" s="46" customFormat="1" x14ac:dyDescent="0.15">
      <c r="A15" s="156"/>
      <c r="B15" s="157"/>
      <c r="C15" s="158" t="s">
        <v>329</v>
      </c>
      <c r="D15" s="159"/>
      <c r="E15" s="159"/>
      <c r="F15" s="160"/>
      <c r="G15" s="160"/>
      <c r="H15" s="161"/>
      <c r="I15" s="160"/>
      <c r="J15" s="161"/>
      <c r="K15" s="161"/>
      <c r="L15" s="162"/>
      <c r="M15" s="163"/>
      <c r="N15" s="164"/>
      <c r="P15" s="302"/>
    </row>
    <row r="16" spans="1:17" s="46" customFormat="1" x14ac:dyDescent="0.15">
      <c r="A16" s="1" t="s">
        <v>230</v>
      </c>
      <c r="B16" s="3"/>
      <c r="C16" s="165"/>
      <c r="D16" s="166" t="s">
        <v>231</v>
      </c>
      <c r="E16" s="166"/>
      <c r="F16" s="167"/>
      <c r="G16" s="167"/>
      <c r="H16" s="154"/>
      <c r="I16" s="167"/>
      <c r="J16" s="154"/>
      <c r="K16" s="154"/>
      <c r="L16" s="168"/>
      <c r="M16" s="169">
        <v>54339</v>
      </c>
      <c r="N16" s="170"/>
      <c r="P16" s="302"/>
      <c r="Q16" s="46">
        <f>IF(AND(Q17="-",Q22="-"),"-",SUM(Q17,Q22))</f>
        <v>54338700461</v>
      </c>
    </row>
    <row r="17" spans="1:17" s="46" customFormat="1" x14ac:dyDescent="0.15">
      <c r="A17" s="1" t="s">
        <v>232</v>
      </c>
      <c r="B17" s="3"/>
      <c r="C17" s="165"/>
      <c r="D17" s="166"/>
      <c r="E17" s="166" t="s">
        <v>233</v>
      </c>
      <c r="F17" s="167"/>
      <c r="G17" s="167"/>
      <c r="H17" s="167"/>
      <c r="I17" s="167"/>
      <c r="J17" s="154"/>
      <c r="K17" s="154"/>
      <c r="L17" s="168"/>
      <c r="M17" s="169">
        <v>25872</v>
      </c>
      <c r="N17" s="170"/>
      <c r="P17" s="302"/>
      <c r="Q17" s="46">
        <f>IF(COUNTIF(Q18:Q21,"-")=COUNTA(Q18:Q21),"-",SUM(Q18:Q21))</f>
        <v>25872061753</v>
      </c>
    </row>
    <row r="18" spans="1:17" s="46" customFormat="1" x14ac:dyDescent="0.15">
      <c r="A18" s="1" t="s">
        <v>234</v>
      </c>
      <c r="B18" s="3"/>
      <c r="C18" s="165"/>
      <c r="D18" s="166"/>
      <c r="E18" s="166"/>
      <c r="F18" s="167" t="s">
        <v>235</v>
      </c>
      <c r="G18" s="167"/>
      <c r="H18" s="167"/>
      <c r="I18" s="167"/>
      <c r="J18" s="154"/>
      <c r="K18" s="154"/>
      <c r="L18" s="168"/>
      <c r="M18" s="169">
        <v>11048</v>
      </c>
      <c r="N18" s="170"/>
      <c r="P18" s="302"/>
      <c r="Q18" s="46">
        <v>11048178915</v>
      </c>
    </row>
    <row r="19" spans="1:17" s="46" customFormat="1" x14ac:dyDescent="0.15">
      <c r="A19" s="1" t="s">
        <v>236</v>
      </c>
      <c r="B19" s="3"/>
      <c r="C19" s="165"/>
      <c r="D19" s="166"/>
      <c r="E19" s="166"/>
      <c r="F19" s="167" t="s">
        <v>237</v>
      </c>
      <c r="G19" s="167"/>
      <c r="H19" s="167"/>
      <c r="I19" s="167"/>
      <c r="J19" s="154"/>
      <c r="K19" s="154"/>
      <c r="L19" s="168"/>
      <c r="M19" s="169">
        <v>14344</v>
      </c>
      <c r="N19" s="170"/>
      <c r="P19" s="302"/>
      <c r="Q19" s="46">
        <v>14343528132</v>
      </c>
    </row>
    <row r="20" spans="1:17" s="46" customFormat="1" x14ac:dyDescent="0.15">
      <c r="A20" s="1" t="s">
        <v>238</v>
      </c>
      <c r="B20" s="3"/>
      <c r="C20" s="171"/>
      <c r="D20" s="154"/>
      <c r="E20" s="154"/>
      <c r="F20" s="154" t="s">
        <v>239</v>
      </c>
      <c r="G20" s="154"/>
      <c r="H20" s="154"/>
      <c r="I20" s="154"/>
      <c r="J20" s="154"/>
      <c r="K20" s="154"/>
      <c r="L20" s="168"/>
      <c r="M20" s="169">
        <v>310</v>
      </c>
      <c r="N20" s="170"/>
      <c r="P20" s="302"/>
      <c r="Q20" s="46">
        <v>310357791</v>
      </c>
    </row>
    <row r="21" spans="1:17" s="46" customFormat="1" x14ac:dyDescent="0.15">
      <c r="A21" s="1" t="s">
        <v>240</v>
      </c>
      <c r="B21" s="3"/>
      <c r="C21" s="172"/>
      <c r="D21" s="173"/>
      <c r="E21" s="154"/>
      <c r="F21" s="173" t="s">
        <v>241</v>
      </c>
      <c r="G21" s="173"/>
      <c r="H21" s="173"/>
      <c r="I21" s="173"/>
      <c r="J21" s="154"/>
      <c r="K21" s="154"/>
      <c r="L21" s="168"/>
      <c r="M21" s="169">
        <v>170</v>
      </c>
      <c r="N21" s="170"/>
      <c r="P21" s="302"/>
      <c r="Q21" s="46">
        <v>169996915</v>
      </c>
    </row>
    <row r="22" spans="1:17" s="46" customFormat="1" x14ac:dyDescent="0.15">
      <c r="A22" s="1" t="s">
        <v>242</v>
      </c>
      <c r="B22" s="3"/>
      <c r="C22" s="171"/>
      <c r="D22" s="173"/>
      <c r="E22" s="154" t="s">
        <v>243</v>
      </c>
      <c r="F22" s="173"/>
      <c r="G22" s="173"/>
      <c r="H22" s="173"/>
      <c r="I22" s="173"/>
      <c r="J22" s="154"/>
      <c r="K22" s="154"/>
      <c r="L22" s="168"/>
      <c r="M22" s="169">
        <v>28467</v>
      </c>
      <c r="N22" s="170"/>
      <c r="P22" s="302"/>
      <c r="Q22" s="46">
        <f>IF(COUNTIF(Q23:Q26,"-")=COUNTA(Q23:Q26),"-",SUM(Q23:Q26))</f>
        <v>28466638708</v>
      </c>
    </row>
    <row r="23" spans="1:17" s="46" customFormat="1" x14ac:dyDescent="0.15">
      <c r="A23" s="1" t="s">
        <v>244</v>
      </c>
      <c r="B23" s="3"/>
      <c r="C23" s="171"/>
      <c r="D23" s="173"/>
      <c r="E23" s="173"/>
      <c r="F23" s="154" t="s">
        <v>245</v>
      </c>
      <c r="G23" s="173"/>
      <c r="H23" s="173"/>
      <c r="I23" s="173"/>
      <c r="J23" s="154"/>
      <c r="K23" s="154"/>
      <c r="L23" s="168"/>
      <c r="M23" s="169">
        <v>10838</v>
      </c>
      <c r="N23" s="170"/>
      <c r="P23" s="302"/>
      <c r="Q23" s="46">
        <v>10837652109</v>
      </c>
    </row>
    <row r="24" spans="1:17" s="46" customFormat="1" x14ac:dyDescent="0.15">
      <c r="A24" s="1" t="s">
        <v>246</v>
      </c>
      <c r="B24" s="3"/>
      <c r="C24" s="171"/>
      <c r="D24" s="173"/>
      <c r="E24" s="173"/>
      <c r="F24" s="154" t="s">
        <v>247</v>
      </c>
      <c r="G24" s="173"/>
      <c r="H24" s="173"/>
      <c r="I24" s="173"/>
      <c r="J24" s="154"/>
      <c r="K24" s="154"/>
      <c r="L24" s="168"/>
      <c r="M24" s="169">
        <v>11663</v>
      </c>
      <c r="N24" s="170"/>
      <c r="P24" s="302"/>
      <c r="Q24" s="46">
        <v>11663073108</v>
      </c>
    </row>
    <row r="25" spans="1:17" s="46" customFormat="1" x14ac:dyDescent="0.15">
      <c r="A25" s="1" t="s">
        <v>248</v>
      </c>
      <c r="B25" s="3"/>
      <c r="C25" s="171"/>
      <c r="D25" s="154"/>
      <c r="E25" s="173"/>
      <c r="F25" s="154" t="s">
        <v>249</v>
      </c>
      <c r="G25" s="173"/>
      <c r="H25" s="173"/>
      <c r="I25" s="173"/>
      <c r="J25" s="154"/>
      <c r="K25" s="154"/>
      <c r="L25" s="168"/>
      <c r="M25" s="169">
        <v>5922</v>
      </c>
      <c r="N25" s="174"/>
      <c r="P25" s="302"/>
      <c r="Q25" s="46">
        <v>5921626544</v>
      </c>
    </row>
    <row r="26" spans="1:17" s="46" customFormat="1" x14ac:dyDescent="0.15">
      <c r="A26" s="1" t="s">
        <v>250</v>
      </c>
      <c r="B26" s="3"/>
      <c r="C26" s="171"/>
      <c r="D26" s="154"/>
      <c r="E26" s="175"/>
      <c r="F26" s="173" t="s">
        <v>241</v>
      </c>
      <c r="G26" s="154"/>
      <c r="H26" s="173"/>
      <c r="I26" s="173"/>
      <c r="J26" s="154"/>
      <c r="K26" s="154"/>
      <c r="L26" s="168"/>
      <c r="M26" s="169">
        <v>44</v>
      </c>
      <c r="N26" s="170"/>
      <c r="P26" s="302"/>
      <c r="Q26" s="46">
        <v>44286947</v>
      </c>
    </row>
    <row r="27" spans="1:17" s="46" customFormat="1" x14ac:dyDescent="0.15">
      <c r="A27" s="1" t="s">
        <v>251</v>
      </c>
      <c r="B27" s="3"/>
      <c r="C27" s="171"/>
      <c r="D27" s="154" t="s">
        <v>252</v>
      </c>
      <c r="E27" s="175"/>
      <c r="F27" s="173"/>
      <c r="G27" s="173"/>
      <c r="H27" s="173"/>
      <c r="I27" s="173"/>
      <c r="J27" s="154"/>
      <c r="K27" s="154"/>
      <c r="L27" s="168"/>
      <c r="M27" s="169">
        <v>63286</v>
      </c>
      <c r="N27" s="170"/>
      <c r="P27" s="302"/>
      <c r="Q27" s="46">
        <f>IF(COUNTIF(Q28:Q31,"-")=COUNTA(Q28:Q31),"-",SUM(Q28:Q31))</f>
        <v>63285816256</v>
      </c>
    </row>
    <row r="28" spans="1:17" s="46" customFormat="1" x14ac:dyDescent="0.15">
      <c r="A28" s="1" t="s">
        <v>253</v>
      </c>
      <c r="B28" s="3"/>
      <c r="C28" s="171"/>
      <c r="D28" s="154"/>
      <c r="E28" s="175" t="s">
        <v>254</v>
      </c>
      <c r="F28" s="173"/>
      <c r="G28" s="173"/>
      <c r="H28" s="173"/>
      <c r="I28" s="173"/>
      <c r="J28" s="154"/>
      <c r="K28" s="154"/>
      <c r="L28" s="168"/>
      <c r="M28" s="169">
        <v>46237</v>
      </c>
      <c r="N28" s="170"/>
      <c r="P28" s="302"/>
      <c r="Q28" s="46">
        <v>46236726179</v>
      </c>
    </row>
    <row r="29" spans="1:17" s="46" customFormat="1" x14ac:dyDescent="0.15">
      <c r="A29" s="1" t="s">
        <v>255</v>
      </c>
      <c r="B29" s="3"/>
      <c r="C29" s="171"/>
      <c r="D29" s="154"/>
      <c r="E29" s="175" t="s">
        <v>256</v>
      </c>
      <c r="F29" s="173"/>
      <c r="G29" s="173"/>
      <c r="H29" s="173"/>
      <c r="I29" s="173"/>
      <c r="J29" s="154"/>
      <c r="K29" s="154"/>
      <c r="L29" s="168"/>
      <c r="M29" s="169">
        <v>13457</v>
      </c>
      <c r="N29" s="170"/>
      <c r="P29" s="302"/>
      <c r="Q29" s="46">
        <v>13456702441</v>
      </c>
    </row>
    <row r="30" spans="1:17" s="46" customFormat="1" x14ac:dyDescent="0.15">
      <c r="A30" s="1" t="s">
        <v>257</v>
      </c>
      <c r="B30" s="3"/>
      <c r="C30" s="171"/>
      <c r="D30" s="154"/>
      <c r="E30" s="175" t="s">
        <v>258</v>
      </c>
      <c r="F30" s="173"/>
      <c r="G30" s="173"/>
      <c r="H30" s="173"/>
      <c r="I30" s="173"/>
      <c r="J30" s="154"/>
      <c r="K30" s="154"/>
      <c r="L30" s="168"/>
      <c r="M30" s="169">
        <v>1777</v>
      </c>
      <c r="N30" s="170"/>
      <c r="P30" s="302"/>
      <c r="Q30" s="46">
        <v>1777024783</v>
      </c>
    </row>
    <row r="31" spans="1:17" s="46" customFormat="1" x14ac:dyDescent="0.15">
      <c r="A31" s="1" t="s">
        <v>259</v>
      </c>
      <c r="B31" s="3"/>
      <c r="C31" s="171"/>
      <c r="D31" s="154"/>
      <c r="E31" s="175" t="s">
        <v>260</v>
      </c>
      <c r="F31" s="173"/>
      <c r="G31" s="173"/>
      <c r="H31" s="173"/>
      <c r="I31" s="175"/>
      <c r="J31" s="154"/>
      <c r="K31" s="154"/>
      <c r="L31" s="168"/>
      <c r="M31" s="169">
        <v>1815</v>
      </c>
      <c r="N31" s="170"/>
      <c r="P31" s="302"/>
      <c r="Q31" s="46">
        <v>1815362853</v>
      </c>
    </row>
    <row r="32" spans="1:17" s="46" customFormat="1" x14ac:dyDescent="0.15">
      <c r="A32" s="1" t="s">
        <v>261</v>
      </c>
      <c r="B32" s="3"/>
      <c r="C32" s="171"/>
      <c r="D32" s="154" t="s">
        <v>262</v>
      </c>
      <c r="E32" s="175"/>
      <c r="F32" s="173"/>
      <c r="G32" s="173"/>
      <c r="H32" s="173"/>
      <c r="I32" s="175"/>
      <c r="J32" s="154"/>
      <c r="K32" s="154"/>
      <c r="L32" s="168"/>
      <c r="M32" s="169">
        <v>1173</v>
      </c>
      <c r="N32" s="170"/>
      <c r="P32" s="302"/>
      <c r="Q32" s="46">
        <f>IF(COUNTIF(Q33:Q34,"-")=COUNTA(Q33:Q34),"-",SUM(Q33:Q34))</f>
        <v>1173086871</v>
      </c>
    </row>
    <row r="33" spans="1:17" s="46" customFormat="1" x14ac:dyDescent="0.15">
      <c r="A33" s="1" t="s">
        <v>263</v>
      </c>
      <c r="B33" s="3"/>
      <c r="C33" s="171"/>
      <c r="D33" s="154"/>
      <c r="E33" s="175" t="s">
        <v>264</v>
      </c>
      <c r="F33" s="173"/>
      <c r="G33" s="173"/>
      <c r="H33" s="173"/>
      <c r="I33" s="173"/>
      <c r="J33" s="154"/>
      <c r="K33" s="154"/>
      <c r="L33" s="168"/>
      <c r="M33" s="169">
        <v>1173</v>
      </c>
      <c r="N33" s="170"/>
      <c r="P33" s="302"/>
      <c r="Q33" s="46">
        <v>1173086871</v>
      </c>
    </row>
    <row r="34" spans="1:17" s="46" customFormat="1" x14ac:dyDescent="0.15">
      <c r="A34" s="1" t="s">
        <v>265</v>
      </c>
      <c r="B34" s="3"/>
      <c r="C34" s="171"/>
      <c r="D34" s="154"/>
      <c r="E34" s="175" t="s">
        <v>241</v>
      </c>
      <c r="F34" s="173"/>
      <c r="G34" s="173"/>
      <c r="H34" s="173"/>
      <c r="I34" s="173"/>
      <c r="J34" s="154"/>
      <c r="K34" s="154"/>
      <c r="L34" s="168"/>
      <c r="M34" s="169" t="s">
        <v>395</v>
      </c>
      <c r="N34" s="170"/>
      <c r="P34" s="302"/>
      <c r="Q34" s="46" t="s">
        <v>11</v>
      </c>
    </row>
    <row r="35" spans="1:17" s="46" customFormat="1" x14ac:dyDescent="0.15">
      <c r="A35" s="1" t="s">
        <v>266</v>
      </c>
      <c r="B35" s="3"/>
      <c r="C35" s="171"/>
      <c r="D35" s="154" t="s">
        <v>267</v>
      </c>
      <c r="E35" s="175"/>
      <c r="F35" s="173"/>
      <c r="G35" s="173"/>
      <c r="H35" s="173"/>
      <c r="I35" s="173"/>
      <c r="J35" s="154"/>
      <c r="K35" s="154"/>
      <c r="L35" s="168"/>
      <c r="M35" s="169">
        <v>739</v>
      </c>
      <c r="N35" s="170"/>
      <c r="P35" s="302"/>
      <c r="Q35" s="46">
        <v>738846598</v>
      </c>
    </row>
    <row r="36" spans="1:17" s="46" customFormat="1" x14ac:dyDescent="0.15">
      <c r="A36" s="1" t="s">
        <v>228</v>
      </c>
      <c r="B36" s="3"/>
      <c r="C36" s="176" t="s">
        <v>229</v>
      </c>
      <c r="D36" s="177"/>
      <c r="E36" s="178"/>
      <c r="F36" s="179"/>
      <c r="G36" s="179"/>
      <c r="H36" s="179"/>
      <c r="I36" s="179"/>
      <c r="J36" s="177"/>
      <c r="K36" s="177"/>
      <c r="L36" s="180"/>
      <c r="M36" s="181">
        <v>8513</v>
      </c>
      <c r="N36" s="182"/>
      <c r="P36" s="302"/>
      <c r="Q36" s="46">
        <f>IF(COUNTIF(Q16:Q35,"-")=COUNTA(Q16:Q35),"-",SUM(Q27,Q35)-SUM(Q16,Q32))</f>
        <v>8512875522</v>
      </c>
    </row>
    <row r="37" spans="1:17" s="46" customFormat="1" x14ac:dyDescent="0.15">
      <c r="A37" s="1"/>
      <c r="B37" s="3"/>
      <c r="C37" s="171" t="s">
        <v>330</v>
      </c>
      <c r="D37" s="154"/>
      <c r="E37" s="175"/>
      <c r="F37" s="173"/>
      <c r="G37" s="173"/>
      <c r="H37" s="173"/>
      <c r="I37" s="175"/>
      <c r="J37" s="154"/>
      <c r="K37" s="154"/>
      <c r="L37" s="168"/>
      <c r="M37" s="183"/>
      <c r="N37" s="184"/>
      <c r="P37" s="302"/>
    </row>
    <row r="38" spans="1:17" s="46" customFormat="1" x14ac:dyDescent="0.15">
      <c r="A38" s="1" t="s">
        <v>270</v>
      </c>
      <c r="B38" s="3"/>
      <c r="C38" s="171"/>
      <c r="D38" s="154" t="s">
        <v>271</v>
      </c>
      <c r="E38" s="175"/>
      <c r="F38" s="173"/>
      <c r="G38" s="173"/>
      <c r="H38" s="173"/>
      <c r="I38" s="173"/>
      <c r="J38" s="154"/>
      <c r="K38" s="154"/>
      <c r="L38" s="168"/>
      <c r="M38" s="169">
        <v>9694</v>
      </c>
      <c r="N38" s="170" t="s">
        <v>396</v>
      </c>
      <c r="P38" s="302"/>
      <c r="Q38" s="46">
        <f>IF(COUNTIF(Q39:Q43,"-")=COUNTA(Q39:Q43),"-",SUM(Q39:Q43))</f>
        <v>9694378503</v>
      </c>
    </row>
    <row r="39" spans="1:17" s="46" customFormat="1" x14ac:dyDescent="0.15">
      <c r="A39" s="1" t="s">
        <v>272</v>
      </c>
      <c r="B39" s="3"/>
      <c r="C39" s="171"/>
      <c r="D39" s="154"/>
      <c r="E39" s="175" t="s">
        <v>273</v>
      </c>
      <c r="F39" s="173"/>
      <c r="G39" s="173"/>
      <c r="H39" s="173"/>
      <c r="I39" s="173"/>
      <c r="J39" s="154"/>
      <c r="K39" s="154"/>
      <c r="L39" s="168"/>
      <c r="M39" s="169">
        <v>7957</v>
      </c>
      <c r="N39" s="170"/>
      <c r="P39" s="302"/>
      <c r="Q39" s="46">
        <v>7956557765</v>
      </c>
    </row>
    <row r="40" spans="1:17" s="46" customFormat="1" x14ac:dyDescent="0.15">
      <c r="A40" s="1" t="s">
        <v>274</v>
      </c>
      <c r="B40" s="3"/>
      <c r="C40" s="171"/>
      <c r="D40" s="154"/>
      <c r="E40" s="175" t="s">
        <v>275</v>
      </c>
      <c r="F40" s="173"/>
      <c r="G40" s="173"/>
      <c r="H40" s="173"/>
      <c r="I40" s="173"/>
      <c r="J40" s="154"/>
      <c r="K40" s="154"/>
      <c r="L40" s="168"/>
      <c r="M40" s="169">
        <v>666</v>
      </c>
      <c r="N40" s="170"/>
      <c r="P40" s="302"/>
      <c r="Q40" s="46">
        <v>665619738</v>
      </c>
    </row>
    <row r="41" spans="1:17" s="46" customFormat="1" x14ac:dyDescent="0.15">
      <c r="A41" s="1" t="s">
        <v>276</v>
      </c>
      <c r="B41" s="3"/>
      <c r="C41" s="171"/>
      <c r="D41" s="154"/>
      <c r="E41" s="175" t="s">
        <v>277</v>
      </c>
      <c r="F41" s="173"/>
      <c r="G41" s="173"/>
      <c r="H41" s="173"/>
      <c r="I41" s="173"/>
      <c r="J41" s="154"/>
      <c r="K41" s="154"/>
      <c r="L41" s="168"/>
      <c r="M41" s="169">
        <v>421</v>
      </c>
      <c r="N41" s="170"/>
      <c r="P41" s="302"/>
      <c r="Q41" s="46">
        <v>421201000</v>
      </c>
    </row>
    <row r="42" spans="1:17" s="46" customFormat="1" x14ac:dyDescent="0.15">
      <c r="A42" s="1" t="s">
        <v>278</v>
      </c>
      <c r="B42" s="3"/>
      <c r="C42" s="171"/>
      <c r="D42" s="154"/>
      <c r="E42" s="175" t="s">
        <v>279</v>
      </c>
      <c r="F42" s="173"/>
      <c r="G42" s="173"/>
      <c r="H42" s="173"/>
      <c r="I42" s="173"/>
      <c r="J42" s="154"/>
      <c r="K42" s="154"/>
      <c r="L42" s="168"/>
      <c r="M42" s="169">
        <v>651</v>
      </c>
      <c r="N42" s="170"/>
      <c r="P42" s="302"/>
      <c r="Q42" s="46">
        <v>651000000</v>
      </c>
    </row>
    <row r="43" spans="1:17" s="46" customFormat="1" x14ac:dyDescent="0.15">
      <c r="A43" s="1" t="s">
        <v>280</v>
      </c>
      <c r="B43" s="3"/>
      <c r="C43" s="171"/>
      <c r="D43" s="154"/>
      <c r="E43" s="175" t="s">
        <v>241</v>
      </c>
      <c r="F43" s="173"/>
      <c r="G43" s="173"/>
      <c r="H43" s="173"/>
      <c r="I43" s="173"/>
      <c r="J43" s="154"/>
      <c r="K43" s="154"/>
      <c r="L43" s="168"/>
      <c r="M43" s="169" t="s">
        <v>395</v>
      </c>
      <c r="N43" s="170"/>
      <c r="P43" s="302"/>
      <c r="Q43" s="46" t="s">
        <v>11</v>
      </c>
    </row>
    <row r="44" spans="1:17" s="46" customFormat="1" x14ac:dyDescent="0.15">
      <c r="A44" s="1" t="s">
        <v>281</v>
      </c>
      <c r="B44" s="3"/>
      <c r="C44" s="171"/>
      <c r="D44" s="154" t="s">
        <v>282</v>
      </c>
      <c r="E44" s="175"/>
      <c r="F44" s="173"/>
      <c r="G44" s="173"/>
      <c r="H44" s="173"/>
      <c r="I44" s="175"/>
      <c r="J44" s="154"/>
      <c r="K44" s="154"/>
      <c r="L44" s="168"/>
      <c r="M44" s="169">
        <v>5162</v>
      </c>
      <c r="N44" s="170"/>
      <c r="P44" s="302"/>
      <c r="Q44" s="46">
        <f>IF(COUNTIF(Q45:Q49,"-")=COUNTA(Q45:Q49),"-",SUM(Q45:Q49))</f>
        <v>5161628651</v>
      </c>
    </row>
    <row r="45" spans="1:17" s="46" customFormat="1" x14ac:dyDescent="0.15">
      <c r="A45" s="1" t="s">
        <v>283</v>
      </c>
      <c r="B45" s="3"/>
      <c r="C45" s="171"/>
      <c r="D45" s="154"/>
      <c r="E45" s="175" t="s">
        <v>256</v>
      </c>
      <c r="F45" s="173"/>
      <c r="G45" s="173"/>
      <c r="H45" s="173"/>
      <c r="I45" s="175"/>
      <c r="J45" s="154"/>
      <c r="K45" s="154"/>
      <c r="L45" s="168"/>
      <c r="M45" s="169">
        <v>1964</v>
      </c>
      <c r="N45" s="170"/>
      <c r="P45" s="302"/>
      <c r="Q45" s="46">
        <v>1964186200</v>
      </c>
    </row>
    <row r="46" spans="1:17" s="46" customFormat="1" x14ac:dyDescent="0.15">
      <c r="A46" s="1" t="s">
        <v>284</v>
      </c>
      <c r="B46" s="3"/>
      <c r="C46" s="171"/>
      <c r="D46" s="154"/>
      <c r="E46" s="175" t="s">
        <v>285</v>
      </c>
      <c r="F46" s="173"/>
      <c r="G46" s="173"/>
      <c r="H46" s="173"/>
      <c r="I46" s="175"/>
      <c r="J46" s="154"/>
      <c r="K46" s="154"/>
      <c r="L46" s="168"/>
      <c r="M46" s="169">
        <v>1531</v>
      </c>
      <c r="N46" s="170"/>
      <c r="P46" s="302"/>
      <c r="Q46" s="46">
        <v>1530571933</v>
      </c>
    </row>
    <row r="47" spans="1:17" s="46" customFormat="1" x14ac:dyDescent="0.15">
      <c r="A47" s="1" t="s">
        <v>286</v>
      </c>
      <c r="B47" s="3"/>
      <c r="C47" s="171"/>
      <c r="D47" s="154"/>
      <c r="E47" s="175" t="s">
        <v>287</v>
      </c>
      <c r="F47" s="173"/>
      <c r="G47" s="154"/>
      <c r="H47" s="173"/>
      <c r="I47" s="173"/>
      <c r="J47" s="154"/>
      <c r="K47" s="154"/>
      <c r="L47" s="168"/>
      <c r="M47" s="169">
        <v>1334</v>
      </c>
      <c r="N47" s="170"/>
      <c r="P47" s="302"/>
      <c r="Q47" s="46">
        <v>1333690029</v>
      </c>
    </row>
    <row r="48" spans="1:17" s="46" customFormat="1" x14ac:dyDescent="0.15">
      <c r="A48" s="1" t="s">
        <v>288</v>
      </c>
      <c r="B48" s="3"/>
      <c r="C48" s="171"/>
      <c r="D48" s="154"/>
      <c r="E48" s="175" t="s">
        <v>289</v>
      </c>
      <c r="F48" s="173"/>
      <c r="G48" s="154"/>
      <c r="H48" s="173"/>
      <c r="I48" s="173"/>
      <c r="J48" s="154"/>
      <c r="K48" s="154"/>
      <c r="L48" s="168"/>
      <c r="M48" s="169">
        <v>323</v>
      </c>
      <c r="N48" s="170"/>
      <c r="P48" s="302"/>
      <c r="Q48" s="46">
        <v>323180489</v>
      </c>
    </row>
    <row r="49" spans="1:17" s="46" customFormat="1" x14ac:dyDescent="0.15">
      <c r="A49" s="1" t="s">
        <v>290</v>
      </c>
      <c r="B49" s="3"/>
      <c r="C49" s="171"/>
      <c r="D49" s="154"/>
      <c r="E49" s="175" t="s">
        <v>260</v>
      </c>
      <c r="F49" s="173"/>
      <c r="G49" s="173"/>
      <c r="H49" s="173"/>
      <c r="I49" s="173"/>
      <c r="J49" s="154"/>
      <c r="K49" s="154"/>
      <c r="L49" s="168"/>
      <c r="M49" s="169">
        <v>10</v>
      </c>
      <c r="N49" s="170"/>
      <c r="P49" s="302"/>
      <c r="Q49" s="46">
        <v>10000000</v>
      </c>
    </row>
    <row r="50" spans="1:17" s="46" customFormat="1" x14ac:dyDescent="0.15">
      <c r="A50" s="1" t="s">
        <v>268</v>
      </c>
      <c r="B50" s="3"/>
      <c r="C50" s="176" t="s">
        <v>269</v>
      </c>
      <c r="D50" s="177"/>
      <c r="E50" s="178"/>
      <c r="F50" s="179"/>
      <c r="G50" s="179"/>
      <c r="H50" s="179"/>
      <c r="I50" s="179"/>
      <c r="J50" s="177"/>
      <c r="K50" s="177"/>
      <c r="L50" s="180"/>
      <c r="M50" s="181">
        <v>-4533</v>
      </c>
      <c r="N50" s="182" t="s">
        <v>396</v>
      </c>
      <c r="P50" s="302"/>
      <c r="Q50" s="46">
        <f>IF(AND(Q38="-",Q44="-"),"-",SUM(Q44)-SUM(Q38))</f>
        <v>-4532749852</v>
      </c>
    </row>
    <row r="51" spans="1:17" s="46" customFormat="1" x14ac:dyDescent="0.15">
      <c r="A51" s="1"/>
      <c r="B51" s="3"/>
      <c r="C51" s="171" t="s">
        <v>331</v>
      </c>
      <c r="D51" s="154"/>
      <c r="E51" s="175"/>
      <c r="F51" s="173"/>
      <c r="G51" s="173"/>
      <c r="H51" s="173"/>
      <c r="I51" s="173"/>
      <c r="J51" s="154"/>
      <c r="K51" s="154"/>
      <c r="L51" s="168"/>
      <c r="M51" s="183"/>
      <c r="N51" s="184"/>
      <c r="P51" s="302"/>
    </row>
    <row r="52" spans="1:17" s="46" customFormat="1" x14ac:dyDescent="0.15">
      <c r="A52" s="1" t="s">
        <v>293</v>
      </c>
      <c r="B52" s="3"/>
      <c r="C52" s="171"/>
      <c r="D52" s="154" t="s">
        <v>294</v>
      </c>
      <c r="E52" s="175"/>
      <c r="F52" s="173"/>
      <c r="G52" s="173"/>
      <c r="H52" s="173"/>
      <c r="I52" s="173"/>
      <c r="J52" s="154"/>
      <c r="K52" s="154"/>
      <c r="L52" s="168"/>
      <c r="M52" s="169">
        <v>11338</v>
      </c>
      <c r="N52" s="170"/>
      <c r="P52" s="302"/>
      <c r="Q52" s="46">
        <f>IF(COUNTIF(Q53:Q54,"-")=COUNTA(Q53:Q54),"-",SUM(Q53:Q54))</f>
        <v>11337585818</v>
      </c>
    </row>
    <row r="53" spans="1:17" s="46" customFormat="1" x14ac:dyDescent="0.15">
      <c r="A53" s="1" t="s">
        <v>295</v>
      </c>
      <c r="B53" s="3"/>
      <c r="C53" s="171"/>
      <c r="D53" s="154"/>
      <c r="E53" s="175" t="s">
        <v>332</v>
      </c>
      <c r="F53" s="173"/>
      <c r="G53" s="173"/>
      <c r="H53" s="173"/>
      <c r="I53" s="173"/>
      <c r="J53" s="154"/>
      <c r="K53" s="154"/>
      <c r="L53" s="168"/>
      <c r="M53" s="169">
        <v>11338</v>
      </c>
      <c r="N53" s="170"/>
      <c r="P53" s="302"/>
      <c r="Q53" s="46">
        <v>11337585818</v>
      </c>
    </row>
    <row r="54" spans="1:17" s="46" customFormat="1" x14ac:dyDescent="0.15">
      <c r="A54" s="1" t="s">
        <v>296</v>
      </c>
      <c r="B54" s="3"/>
      <c r="C54" s="171"/>
      <c r="D54" s="154"/>
      <c r="E54" s="175" t="s">
        <v>241</v>
      </c>
      <c r="F54" s="173"/>
      <c r="G54" s="173"/>
      <c r="H54" s="173"/>
      <c r="I54" s="173"/>
      <c r="J54" s="154"/>
      <c r="K54" s="154"/>
      <c r="L54" s="168"/>
      <c r="M54" s="169" t="s">
        <v>395</v>
      </c>
      <c r="N54" s="170"/>
      <c r="P54" s="302"/>
      <c r="Q54" s="46" t="s">
        <v>11</v>
      </c>
    </row>
    <row r="55" spans="1:17" s="46" customFormat="1" x14ac:dyDescent="0.15">
      <c r="A55" s="1" t="s">
        <v>297</v>
      </c>
      <c r="B55" s="3"/>
      <c r="C55" s="171"/>
      <c r="D55" s="154" t="s">
        <v>298</v>
      </c>
      <c r="E55" s="175"/>
      <c r="F55" s="173"/>
      <c r="G55" s="173"/>
      <c r="H55" s="173"/>
      <c r="I55" s="173"/>
      <c r="J55" s="154"/>
      <c r="K55" s="154"/>
      <c r="L55" s="168"/>
      <c r="M55" s="169">
        <v>7052</v>
      </c>
      <c r="N55" s="170"/>
      <c r="P55" s="302"/>
      <c r="Q55" s="46">
        <f>IF(COUNTIF(Q56:Q57,"-")=COUNTA(Q56:Q57),"-",SUM(Q56:Q57))</f>
        <v>7052400000</v>
      </c>
    </row>
    <row r="56" spans="1:17" s="46" customFormat="1" x14ac:dyDescent="0.15">
      <c r="A56" s="1" t="s">
        <v>299</v>
      </c>
      <c r="B56" s="3"/>
      <c r="C56" s="171"/>
      <c r="D56" s="154"/>
      <c r="E56" s="175" t="s">
        <v>333</v>
      </c>
      <c r="F56" s="173"/>
      <c r="G56" s="173"/>
      <c r="H56" s="173"/>
      <c r="I56" s="167"/>
      <c r="J56" s="154"/>
      <c r="K56" s="154"/>
      <c r="L56" s="168"/>
      <c r="M56" s="169">
        <v>7052</v>
      </c>
      <c r="N56" s="170"/>
      <c r="P56" s="302"/>
      <c r="Q56" s="46">
        <v>7052400000</v>
      </c>
    </row>
    <row r="57" spans="1:17" s="46" customFormat="1" x14ac:dyDescent="0.15">
      <c r="A57" s="1" t="s">
        <v>300</v>
      </c>
      <c r="B57" s="3"/>
      <c r="C57" s="171"/>
      <c r="D57" s="154"/>
      <c r="E57" s="175" t="s">
        <v>260</v>
      </c>
      <c r="F57" s="173"/>
      <c r="G57" s="173"/>
      <c r="H57" s="173"/>
      <c r="I57" s="185"/>
      <c r="J57" s="154"/>
      <c r="K57" s="154"/>
      <c r="L57" s="168"/>
      <c r="M57" s="169" t="s">
        <v>395</v>
      </c>
      <c r="N57" s="170"/>
      <c r="P57" s="302"/>
      <c r="Q57" s="46" t="s">
        <v>11</v>
      </c>
    </row>
    <row r="58" spans="1:17" s="46" customFormat="1" x14ac:dyDescent="0.15">
      <c r="A58" s="1" t="s">
        <v>291</v>
      </c>
      <c r="B58" s="3"/>
      <c r="C58" s="176" t="s">
        <v>292</v>
      </c>
      <c r="D58" s="177"/>
      <c r="E58" s="178"/>
      <c r="F58" s="179"/>
      <c r="G58" s="179"/>
      <c r="H58" s="179"/>
      <c r="I58" s="186"/>
      <c r="J58" s="177"/>
      <c r="K58" s="177"/>
      <c r="L58" s="180"/>
      <c r="M58" s="181">
        <v>-4285</v>
      </c>
      <c r="N58" s="182" t="s">
        <v>396</v>
      </c>
      <c r="P58" s="302"/>
      <c r="Q58" s="46">
        <f>IF(AND(Q52="-",Q55="-"),"-",SUM(Q55)-SUM(Q52))</f>
        <v>-4285185818</v>
      </c>
    </row>
    <row r="59" spans="1:17" s="46" customFormat="1" x14ac:dyDescent="0.15">
      <c r="A59" s="1" t="s">
        <v>301</v>
      </c>
      <c r="B59" s="3"/>
      <c r="C59" s="392" t="s">
        <v>302</v>
      </c>
      <c r="D59" s="393"/>
      <c r="E59" s="393"/>
      <c r="F59" s="393"/>
      <c r="G59" s="393"/>
      <c r="H59" s="393"/>
      <c r="I59" s="393"/>
      <c r="J59" s="393"/>
      <c r="K59" s="393"/>
      <c r="L59" s="394"/>
      <c r="M59" s="181">
        <v>-305</v>
      </c>
      <c r="N59" s="182"/>
      <c r="P59" s="302"/>
      <c r="Q59" s="46">
        <f>IF(AND(Q36="-",Q50="-",Q58="-"),"-",SUM(Q36,Q50,Q58))</f>
        <v>-305060148</v>
      </c>
    </row>
    <row r="60" spans="1:17" s="46" customFormat="1" ht="14.25" thickBot="1" x14ac:dyDescent="0.2">
      <c r="A60" s="1" t="s">
        <v>303</v>
      </c>
      <c r="B60" s="3"/>
      <c r="C60" s="370" t="s">
        <v>304</v>
      </c>
      <c r="D60" s="371"/>
      <c r="E60" s="371"/>
      <c r="F60" s="371"/>
      <c r="G60" s="371"/>
      <c r="H60" s="371"/>
      <c r="I60" s="371"/>
      <c r="J60" s="371"/>
      <c r="K60" s="371"/>
      <c r="L60" s="372"/>
      <c r="M60" s="181">
        <v>4413</v>
      </c>
      <c r="N60" s="182"/>
      <c r="P60" s="302"/>
      <c r="Q60" s="46">
        <v>4413450652</v>
      </c>
    </row>
    <row r="61" spans="1:17" s="46" customFormat="1" ht="14.25" hidden="1" thickBot="1" x14ac:dyDescent="0.2">
      <c r="A61" s="1">
        <v>4435000</v>
      </c>
      <c r="B61" s="3"/>
      <c r="C61" s="373" t="s">
        <v>222</v>
      </c>
      <c r="D61" s="374"/>
      <c r="E61" s="374"/>
      <c r="F61" s="374"/>
      <c r="G61" s="374"/>
      <c r="H61" s="374"/>
      <c r="I61" s="374"/>
      <c r="J61" s="374"/>
      <c r="K61" s="374"/>
      <c r="L61" s="375"/>
      <c r="M61" s="187" t="s">
        <v>395</v>
      </c>
      <c r="N61" s="182"/>
      <c r="P61" s="302"/>
      <c r="Q61" s="46" t="s">
        <v>395</v>
      </c>
    </row>
    <row r="62" spans="1:17" s="46" customFormat="1" ht="14.25" thickBot="1" x14ac:dyDescent="0.2">
      <c r="A62" s="1" t="s">
        <v>305</v>
      </c>
      <c r="B62" s="3"/>
      <c r="C62" s="376" t="s">
        <v>306</v>
      </c>
      <c r="D62" s="377"/>
      <c r="E62" s="377"/>
      <c r="F62" s="377"/>
      <c r="G62" s="377"/>
      <c r="H62" s="377"/>
      <c r="I62" s="377"/>
      <c r="J62" s="377"/>
      <c r="K62" s="377"/>
      <c r="L62" s="378"/>
      <c r="M62" s="188">
        <v>4108</v>
      </c>
      <c r="N62" s="189"/>
      <c r="P62" s="302"/>
      <c r="Q62" s="46">
        <f>IF(COUNTIF(Q59:Q61,"-")=COUNTA(Q59:Q61),"-",SUM(Q59:Q61))</f>
        <v>4108390504</v>
      </c>
    </row>
    <row r="63" spans="1:17" s="46" customFormat="1" ht="14.25" thickBot="1" x14ac:dyDescent="0.2">
      <c r="A63" s="1"/>
      <c r="B63" s="3"/>
      <c r="C63" s="190"/>
      <c r="D63" s="190"/>
      <c r="E63" s="190"/>
      <c r="F63" s="190"/>
      <c r="G63" s="190"/>
      <c r="H63" s="190"/>
      <c r="I63" s="190"/>
      <c r="J63" s="190"/>
      <c r="K63" s="190"/>
      <c r="L63" s="190"/>
      <c r="M63" s="191"/>
      <c r="N63" s="192"/>
      <c r="P63" s="302"/>
    </row>
    <row r="64" spans="1:17" s="46" customFormat="1" x14ac:dyDescent="0.15">
      <c r="A64" s="1" t="s">
        <v>307</v>
      </c>
      <c r="B64" s="3"/>
      <c r="C64" s="193" t="s">
        <v>308</v>
      </c>
      <c r="D64" s="194"/>
      <c r="E64" s="194"/>
      <c r="F64" s="194"/>
      <c r="G64" s="194"/>
      <c r="H64" s="194"/>
      <c r="I64" s="194"/>
      <c r="J64" s="194"/>
      <c r="K64" s="194"/>
      <c r="L64" s="194"/>
      <c r="M64" s="195">
        <v>613</v>
      </c>
      <c r="N64" s="196"/>
      <c r="P64" s="302"/>
      <c r="Q64" s="46">
        <v>612586642</v>
      </c>
    </row>
    <row r="65" spans="1:17" s="46" customFormat="1" x14ac:dyDescent="0.15">
      <c r="A65" s="1" t="s">
        <v>309</v>
      </c>
      <c r="B65" s="3"/>
      <c r="C65" s="197" t="s">
        <v>310</v>
      </c>
      <c r="D65" s="198"/>
      <c r="E65" s="198"/>
      <c r="F65" s="198"/>
      <c r="G65" s="198"/>
      <c r="H65" s="198"/>
      <c r="I65" s="198"/>
      <c r="J65" s="198"/>
      <c r="K65" s="198"/>
      <c r="L65" s="198"/>
      <c r="M65" s="181">
        <v>19</v>
      </c>
      <c r="N65" s="182"/>
      <c r="P65" s="302"/>
      <c r="Q65" s="46">
        <v>18797552</v>
      </c>
    </row>
    <row r="66" spans="1:17" s="46" customFormat="1" ht="14.25" thickBot="1" x14ac:dyDescent="0.2">
      <c r="A66" s="1" t="s">
        <v>311</v>
      </c>
      <c r="B66" s="3"/>
      <c r="C66" s="199" t="s">
        <v>312</v>
      </c>
      <c r="D66" s="200"/>
      <c r="E66" s="200"/>
      <c r="F66" s="200"/>
      <c r="G66" s="200"/>
      <c r="H66" s="200"/>
      <c r="I66" s="200"/>
      <c r="J66" s="200"/>
      <c r="K66" s="200"/>
      <c r="L66" s="200"/>
      <c r="M66" s="201">
        <v>631</v>
      </c>
      <c r="N66" s="202" t="s">
        <v>396</v>
      </c>
      <c r="P66" s="302"/>
      <c r="Q66" s="46">
        <f>IF(COUNTIF(Q64:Q65,"-")=COUNTA(Q64:Q65),"-",SUM(Q64:Q65))</f>
        <v>631384194</v>
      </c>
    </row>
    <row r="67" spans="1:17" s="46" customFormat="1" ht="14.25" thickBot="1" x14ac:dyDescent="0.2">
      <c r="A67" s="1" t="s">
        <v>313</v>
      </c>
      <c r="B67" s="3"/>
      <c r="C67" s="203" t="s">
        <v>314</v>
      </c>
      <c r="D67" s="204"/>
      <c r="E67" s="205"/>
      <c r="F67" s="206"/>
      <c r="G67" s="206"/>
      <c r="H67" s="206"/>
      <c r="I67" s="206"/>
      <c r="J67" s="204"/>
      <c r="K67" s="204"/>
      <c r="L67" s="204"/>
      <c r="M67" s="188">
        <v>4740</v>
      </c>
      <c r="N67" s="189" t="s">
        <v>396</v>
      </c>
      <c r="P67" s="302"/>
      <c r="Q67" s="46">
        <f>IF(AND(Q62="-",Q66="-"),"-",SUM(Q62,Q66))</f>
        <v>4739774698</v>
      </c>
    </row>
    <row r="68" spans="1:17" s="46" customFormat="1" ht="6.75" customHeight="1" x14ac:dyDescent="0.15">
      <c r="A68" s="1"/>
      <c r="B68" s="3"/>
      <c r="C68" s="153"/>
      <c r="D68" s="153"/>
      <c r="E68" s="207"/>
      <c r="F68" s="208"/>
      <c r="G68" s="208"/>
      <c r="H68" s="208"/>
      <c r="I68" s="209"/>
      <c r="J68" s="210"/>
      <c r="K68" s="210"/>
      <c r="L68" s="210"/>
      <c r="M68" s="3"/>
      <c r="N68" s="3"/>
    </row>
    <row r="69" spans="1:17" s="46" customFormat="1" x14ac:dyDescent="0.15">
      <c r="A69" s="1"/>
      <c r="B69" s="3"/>
      <c r="C69" s="153"/>
      <c r="D69" s="211" t="s">
        <v>324</v>
      </c>
      <c r="E69" s="207"/>
      <c r="F69" s="208"/>
      <c r="G69" s="208"/>
      <c r="H69" s="208"/>
      <c r="I69" s="212"/>
      <c r="J69" s="210"/>
      <c r="K69" s="210"/>
      <c r="L69" s="210"/>
      <c r="M69" s="3"/>
      <c r="N69" s="3"/>
    </row>
  </sheetData>
  <mergeCells count="9">
    <mergeCell ref="C60:L60"/>
    <mergeCell ref="C61:L61"/>
    <mergeCell ref="C62:L62"/>
    <mergeCell ref="C9:N9"/>
    <mergeCell ref="C10:N10"/>
    <mergeCell ref="C11:N11"/>
    <mergeCell ref="C13:L14"/>
    <mergeCell ref="M13:N14"/>
    <mergeCell ref="C59:L59"/>
  </mergeCells>
  <phoneticPr fontId="11"/>
  <printOptions horizontalCentered="1"/>
  <pageMargins left="0.70866141732283472" right="0.70866141732283472" top="0.39370078740157483" bottom="0.39370078740157483" header="0.51181102362204722" footer="0.51181102362204722"/>
  <pageSetup paperSize="9" scale="9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W65"/>
  <sheetViews>
    <sheetView showGridLines="0" topLeftCell="B1" zoomScale="85" zoomScaleNormal="85" zoomScaleSheetLayoutView="85" workbookViewId="0"/>
  </sheetViews>
  <sheetFormatPr defaultRowHeight="13.5" x14ac:dyDescent="0.15"/>
  <cols>
    <col min="1" max="1" width="0" style="217" hidden="1" customWidth="1"/>
    <col min="2" max="2" width="0.75" style="218" customWidth="1"/>
    <col min="3" max="3" width="1.375" style="218" customWidth="1"/>
    <col min="4" max="4" width="1.5" style="218" customWidth="1"/>
    <col min="5" max="6" width="1.625" style="218" customWidth="1"/>
    <col min="7" max="7" width="1.5" style="218" customWidth="1"/>
    <col min="8" max="8" width="1.625" style="218" customWidth="1"/>
    <col min="9" max="15" width="2.125" style="218" customWidth="1"/>
    <col min="16" max="16" width="6.625" style="218" customWidth="1"/>
    <col min="17" max="17" width="24.125" style="218" bestFit="1" customWidth="1"/>
    <col min="18" max="18" width="3.375" style="218" customWidth="1"/>
    <col min="19" max="19" width="24.125" style="218" bestFit="1" customWidth="1"/>
    <col min="20" max="20" width="3.75" style="218" bestFit="1" customWidth="1"/>
    <col min="21" max="21" width="24.125" style="218" bestFit="1" customWidth="1"/>
    <col min="22" max="22" width="3.375" style="218" customWidth="1"/>
    <col min="23" max="23" width="0.75" style="218" customWidth="1"/>
    <col min="24" max="16384" width="9" style="218"/>
  </cols>
  <sheetData>
    <row r="1" spans="1:23" x14ac:dyDescent="0.15">
      <c r="C1" s="218" t="s">
        <v>337</v>
      </c>
    </row>
    <row r="2" spans="1:23" x14ac:dyDescent="0.15">
      <c r="C2" s="218" t="s">
        <v>338</v>
      </c>
    </row>
    <row r="3" spans="1:23" x14ac:dyDescent="0.15">
      <c r="C3" s="218" t="s">
        <v>339</v>
      </c>
    </row>
    <row r="4" spans="1:23" x14ac:dyDescent="0.15">
      <c r="C4" s="218" t="s">
        <v>340</v>
      </c>
    </row>
    <row r="5" spans="1:23" x14ac:dyDescent="0.15">
      <c r="C5" s="218" t="s">
        <v>341</v>
      </c>
    </row>
    <row r="6" spans="1:23" x14ac:dyDescent="0.15">
      <c r="C6" s="218" t="s">
        <v>342</v>
      </c>
    </row>
    <row r="7" spans="1:23" x14ac:dyDescent="0.15">
      <c r="C7" s="218" t="s">
        <v>343</v>
      </c>
    </row>
    <row r="8" spans="1:23" s="215" customFormat="1" x14ac:dyDescent="0.15">
      <c r="A8" s="213"/>
      <c r="B8" s="214"/>
      <c r="D8" s="216"/>
      <c r="E8" s="216"/>
      <c r="F8" s="216"/>
      <c r="G8" s="216"/>
      <c r="H8" s="216"/>
      <c r="I8" s="216"/>
    </row>
    <row r="9" spans="1:23" ht="24" x14ac:dyDescent="0.15">
      <c r="C9" s="420" t="s">
        <v>401</v>
      </c>
      <c r="D9" s="420"/>
      <c r="E9" s="420"/>
      <c r="F9" s="420"/>
      <c r="G9" s="420"/>
      <c r="H9" s="420"/>
      <c r="I9" s="420"/>
      <c r="J9" s="420"/>
      <c r="K9" s="420"/>
      <c r="L9" s="420"/>
      <c r="M9" s="420"/>
      <c r="N9" s="420"/>
      <c r="O9" s="420"/>
      <c r="P9" s="420"/>
      <c r="Q9" s="420"/>
      <c r="R9" s="420"/>
      <c r="S9" s="420"/>
      <c r="T9" s="420"/>
      <c r="U9" s="420"/>
      <c r="V9" s="420"/>
      <c r="W9" s="219"/>
    </row>
    <row r="10" spans="1:23" ht="14.25" x14ac:dyDescent="0.15">
      <c r="C10" s="421" t="s">
        <v>393</v>
      </c>
      <c r="D10" s="421"/>
      <c r="E10" s="421"/>
      <c r="F10" s="421"/>
      <c r="G10" s="421"/>
      <c r="H10" s="421"/>
      <c r="I10" s="421"/>
      <c r="J10" s="421"/>
      <c r="K10" s="421"/>
      <c r="L10" s="421"/>
      <c r="M10" s="421"/>
      <c r="N10" s="421"/>
      <c r="O10" s="421"/>
      <c r="P10" s="421"/>
      <c r="Q10" s="421"/>
      <c r="R10" s="421"/>
      <c r="S10" s="421"/>
      <c r="T10" s="421"/>
      <c r="U10" s="421"/>
      <c r="V10" s="421"/>
      <c r="W10" s="219"/>
    </row>
    <row r="11" spans="1:23" ht="14.25" x14ac:dyDescent="0.15">
      <c r="C11" s="421" t="s">
        <v>394</v>
      </c>
      <c r="D11" s="421"/>
      <c r="E11" s="421"/>
      <c r="F11" s="421"/>
      <c r="G11" s="421"/>
      <c r="H11" s="421"/>
      <c r="I11" s="421"/>
      <c r="J11" s="421"/>
      <c r="K11" s="421"/>
      <c r="L11" s="421"/>
      <c r="M11" s="421"/>
      <c r="N11" s="421"/>
      <c r="O11" s="421"/>
      <c r="P11" s="421"/>
      <c r="Q11" s="421"/>
      <c r="R11" s="421"/>
      <c r="S11" s="421"/>
      <c r="T11" s="421"/>
      <c r="U11" s="421"/>
      <c r="V11" s="421"/>
      <c r="W11" s="219"/>
    </row>
    <row r="12" spans="1:23" ht="15.75" customHeight="1" thickBot="1" x14ac:dyDescent="0.2">
      <c r="F12" s="220"/>
      <c r="G12" s="220"/>
      <c r="H12" s="220"/>
      <c r="I12" s="220"/>
      <c r="J12" s="220"/>
      <c r="K12" s="220"/>
      <c r="L12" s="220"/>
      <c r="M12" s="220"/>
      <c r="N12" s="220"/>
      <c r="O12" s="220"/>
      <c r="P12" s="221"/>
      <c r="Q12" s="220"/>
      <c r="R12" s="221"/>
      <c r="S12" s="220"/>
      <c r="T12" s="220"/>
      <c r="U12" s="220"/>
      <c r="V12" s="308" t="s">
        <v>390</v>
      </c>
      <c r="W12" s="219"/>
    </row>
    <row r="13" spans="1:23" ht="14.25" thickBot="1" x14ac:dyDescent="0.2">
      <c r="A13" s="217" t="s">
        <v>315</v>
      </c>
      <c r="C13" s="422" t="s">
        <v>0</v>
      </c>
      <c r="D13" s="423"/>
      <c r="E13" s="423"/>
      <c r="F13" s="423"/>
      <c r="G13" s="423"/>
      <c r="H13" s="423"/>
      <c r="I13" s="423"/>
      <c r="J13" s="423"/>
      <c r="K13" s="423"/>
      <c r="L13" s="423"/>
      <c r="M13" s="423"/>
      <c r="N13" s="423"/>
      <c r="O13" s="423"/>
      <c r="P13" s="424"/>
      <c r="Q13" s="425" t="s">
        <v>317</v>
      </c>
      <c r="R13" s="426"/>
      <c r="S13" s="222"/>
      <c r="T13" s="222"/>
      <c r="U13" s="222"/>
      <c r="V13" s="222"/>
    </row>
    <row r="14" spans="1:23" x14ac:dyDescent="0.15">
      <c r="A14" s="217" t="s">
        <v>136</v>
      </c>
      <c r="C14" s="224"/>
      <c r="D14" s="225"/>
      <c r="E14" s="226" t="s">
        <v>137</v>
      </c>
      <c r="F14" s="226"/>
      <c r="G14" s="226"/>
      <c r="H14" s="226"/>
      <c r="I14" s="225"/>
      <c r="J14" s="226"/>
      <c r="K14" s="226"/>
      <c r="L14" s="226"/>
      <c r="M14" s="226"/>
      <c r="N14" s="225"/>
      <c r="O14" s="225"/>
      <c r="P14" s="225"/>
      <c r="Q14" s="227">
        <v>63351</v>
      </c>
      <c r="R14" s="228" t="s">
        <v>396</v>
      </c>
      <c r="S14" s="223"/>
      <c r="T14" s="223"/>
      <c r="U14" s="223"/>
      <c r="V14" s="223"/>
    </row>
    <row r="15" spans="1:23" x14ac:dyDescent="0.15">
      <c r="A15" s="217" t="s">
        <v>138</v>
      </c>
      <c r="C15" s="229"/>
      <c r="D15" s="230"/>
      <c r="E15" s="230"/>
      <c r="F15" s="19" t="s">
        <v>139</v>
      </c>
      <c r="G15" s="19"/>
      <c r="H15" s="19"/>
      <c r="I15" s="19"/>
      <c r="J15" s="19"/>
      <c r="K15" s="19"/>
      <c r="L15" s="19"/>
      <c r="M15" s="19"/>
      <c r="N15" s="230"/>
      <c r="O15" s="230"/>
      <c r="P15" s="230"/>
      <c r="Q15" s="231">
        <v>34949</v>
      </c>
      <c r="R15" s="232" t="s">
        <v>389</v>
      </c>
      <c r="S15" s="223"/>
      <c r="T15" s="223"/>
      <c r="U15" s="223"/>
      <c r="V15" s="223"/>
    </row>
    <row r="16" spans="1:23" x14ac:dyDescent="0.15">
      <c r="A16" s="217" t="s">
        <v>140</v>
      </c>
      <c r="C16" s="229"/>
      <c r="D16" s="230"/>
      <c r="E16" s="230"/>
      <c r="F16" s="19"/>
      <c r="G16" s="19" t="s">
        <v>141</v>
      </c>
      <c r="H16" s="19"/>
      <c r="I16" s="19"/>
      <c r="J16" s="19"/>
      <c r="K16" s="19"/>
      <c r="L16" s="19"/>
      <c r="M16" s="19"/>
      <c r="N16" s="230"/>
      <c r="O16" s="230"/>
      <c r="P16" s="230"/>
      <c r="Q16" s="231">
        <v>11198</v>
      </c>
      <c r="R16" s="232" t="s">
        <v>389</v>
      </c>
      <c r="S16" s="223"/>
      <c r="T16" s="223" t="s">
        <v>77</v>
      </c>
      <c r="U16" s="223"/>
      <c r="V16" s="223"/>
    </row>
    <row r="17" spans="1:22" x14ac:dyDescent="0.15">
      <c r="A17" s="217" t="s">
        <v>142</v>
      </c>
      <c r="C17" s="229"/>
      <c r="D17" s="230"/>
      <c r="E17" s="230"/>
      <c r="F17" s="19"/>
      <c r="G17" s="19"/>
      <c r="H17" s="19" t="s">
        <v>143</v>
      </c>
      <c r="I17" s="19"/>
      <c r="J17" s="19"/>
      <c r="K17" s="19"/>
      <c r="L17" s="19"/>
      <c r="M17" s="19"/>
      <c r="N17" s="230"/>
      <c r="O17" s="230"/>
      <c r="P17" s="230"/>
      <c r="Q17" s="231">
        <v>8479</v>
      </c>
      <c r="R17" s="232" t="s">
        <v>389</v>
      </c>
      <c r="S17" s="223"/>
      <c r="T17" s="223"/>
      <c r="U17" s="223"/>
      <c r="V17" s="223"/>
    </row>
    <row r="18" spans="1:22" x14ac:dyDescent="0.15">
      <c r="A18" s="217" t="s">
        <v>144</v>
      </c>
      <c r="C18" s="229"/>
      <c r="D18" s="230"/>
      <c r="E18" s="230"/>
      <c r="F18" s="19"/>
      <c r="G18" s="19"/>
      <c r="H18" s="19" t="s">
        <v>145</v>
      </c>
      <c r="I18" s="19"/>
      <c r="J18" s="19"/>
      <c r="K18" s="19"/>
      <c r="L18" s="19"/>
      <c r="M18" s="19"/>
      <c r="N18" s="230"/>
      <c r="O18" s="230"/>
      <c r="P18" s="230"/>
      <c r="Q18" s="231">
        <v>908</v>
      </c>
      <c r="R18" s="232" t="s">
        <v>389</v>
      </c>
      <c r="S18" s="223"/>
      <c r="T18" s="223"/>
      <c r="U18" s="223"/>
      <c r="V18" s="223"/>
    </row>
    <row r="19" spans="1:22" x14ac:dyDescent="0.15">
      <c r="A19" s="217" t="s">
        <v>146</v>
      </c>
      <c r="C19" s="229"/>
      <c r="D19" s="230"/>
      <c r="E19" s="230"/>
      <c r="F19" s="19"/>
      <c r="G19" s="19"/>
      <c r="H19" s="19" t="s">
        <v>147</v>
      </c>
      <c r="I19" s="19"/>
      <c r="J19" s="19"/>
      <c r="K19" s="19"/>
      <c r="L19" s="19"/>
      <c r="M19" s="19"/>
      <c r="N19" s="230"/>
      <c r="O19" s="230"/>
      <c r="P19" s="230"/>
      <c r="Q19" s="231">
        <v>844</v>
      </c>
      <c r="R19" s="232" t="s">
        <v>389</v>
      </c>
      <c r="S19" s="223"/>
      <c r="T19" s="223"/>
      <c r="U19" s="223"/>
      <c r="V19" s="223"/>
    </row>
    <row r="20" spans="1:22" x14ac:dyDescent="0.15">
      <c r="A20" s="217" t="s">
        <v>148</v>
      </c>
      <c r="C20" s="229"/>
      <c r="D20" s="230"/>
      <c r="E20" s="230"/>
      <c r="F20" s="19"/>
      <c r="G20" s="19"/>
      <c r="H20" s="19" t="s">
        <v>35</v>
      </c>
      <c r="I20" s="19"/>
      <c r="J20" s="19"/>
      <c r="K20" s="19"/>
      <c r="L20" s="19"/>
      <c r="M20" s="19"/>
      <c r="N20" s="230"/>
      <c r="O20" s="230"/>
      <c r="P20" s="230"/>
      <c r="Q20" s="231">
        <v>967</v>
      </c>
      <c r="R20" s="232" t="s">
        <v>389</v>
      </c>
      <c r="S20" s="223"/>
      <c r="T20" s="223"/>
      <c r="U20" s="223"/>
      <c r="V20" s="223"/>
    </row>
    <row r="21" spans="1:22" x14ac:dyDescent="0.15">
      <c r="A21" s="217" t="s">
        <v>149</v>
      </c>
      <c r="C21" s="229"/>
      <c r="D21" s="230"/>
      <c r="E21" s="230"/>
      <c r="F21" s="19"/>
      <c r="G21" s="19" t="s">
        <v>150</v>
      </c>
      <c r="H21" s="19"/>
      <c r="I21" s="19"/>
      <c r="J21" s="19"/>
      <c r="K21" s="19"/>
      <c r="L21" s="19"/>
      <c r="M21" s="19"/>
      <c r="N21" s="230"/>
      <c r="O21" s="230"/>
      <c r="P21" s="230"/>
      <c r="Q21" s="231">
        <v>23205</v>
      </c>
      <c r="R21" s="232" t="s">
        <v>396</v>
      </c>
      <c r="S21" s="223"/>
      <c r="T21" s="223"/>
      <c r="U21" s="223"/>
      <c r="V21" s="223"/>
    </row>
    <row r="22" spans="1:22" x14ac:dyDescent="0.15">
      <c r="A22" s="217" t="s">
        <v>151</v>
      </c>
      <c r="C22" s="229"/>
      <c r="D22" s="230"/>
      <c r="E22" s="230"/>
      <c r="F22" s="19"/>
      <c r="G22" s="19"/>
      <c r="H22" s="19" t="s">
        <v>152</v>
      </c>
      <c r="I22" s="19"/>
      <c r="J22" s="19"/>
      <c r="K22" s="19"/>
      <c r="L22" s="19"/>
      <c r="M22" s="19"/>
      <c r="N22" s="230"/>
      <c r="O22" s="230"/>
      <c r="P22" s="230"/>
      <c r="Q22" s="231">
        <v>12552</v>
      </c>
      <c r="R22" s="232" t="s">
        <v>389</v>
      </c>
      <c r="S22" s="223"/>
      <c r="T22" s="223"/>
      <c r="U22" s="223"/>
      <c r="V22" s="223"/>
    </row>
    <row r="23" spans="1:22" x14ac:dyDescent="0.15">
      <c r="A23" s="217" t="s">
        <v>153</v>
      </c>
      <c r="C23" s="229"/>
      <c r="D23" s="230"/>
      <c r="E23" s="230"/>
      <c r="F23" s="19"/>
      <c r="G23" s="19"/>
      <c r="H23" s="19" t="s">
        <v>154</v>
      </c>
      <c r="I23" s="19"/>
      <c r="J23" s="19"/>
      <c r="K23" s="19"/>
      <c r="L23" s="19"/>
      <c r="M23" s="19"/>
      <c r="N23" s="230"/>
      <c r="O23" s="230"/>
      <c r="P23" s="230"/>
      <c r="Q23" s="231">
        <v>1257</v>
      </c>
      <c r="R23" s="232" t="s">
        <v>389</v>
      </c>
      <c r="S23" s="223"/>
      <c r="T23" s="223"/>
      <c r="U23" s="223"/>
      <c r="V23" s="223"/>
    </row>
    <row r="24" spans="1:22" x14ac:dyDescent="0.15">
      <c r="A24" s="217" t="s">
        <v>155</v>
      </c>
      <c r="C24" s="229"/>
      <c r="D24" s="230"/>
      <c r="E24" s="230"/>
      <c r="F24" s="19"/>
      <c r="G24" s="19"/>
      <c r="H24" s="19" t="s">
        <v>156</v>
      </c>
      <c r="I24" s="19"/>
      <c r="J24" s="19"/>
      <c r="K24" s="19"/>
      <c r="L24" s="19"/>
      <c r="M24" s="19"/>
      <c r="N24" s="230"/>
      <c r="O24" s="230"/>
      <c r="P24" s="230"/>
      <c r="Q24" s="231">
        <v>8883</v>
      </c>
      <c r="R24" s="232" t="s">
        <v>389</v>
      </c>
      <c r="S24" s="223"/>
      <c r="T24" s="223"/>
      <c r="U24" s="223"/>
      <c r="V24" s="223"/>
    </row>
    <row r="25" spans="1:22" x14ac:dyDescent="0.15">
      <c r="A25" s="217" t="s">
        <v>157</v>
      </c>
      <c r="C25" s="229"/>
      <c r="D25" s="230"/>
      <c r="E25" s="230"/>
      <c r="F25" s="19"/>
      <c r="G25" s="19"/>
      <c r="H25" s="19" t="s">
        <v>35</v>
      </c>
      <c r="I25" s="19"/>
      <c r="J25" s="19"/>
      <c r="K25" s="19"/>
      <c r="L25" s="19"/>
      <c r="M25" s="19"/>
      <c r="N25" s="230"/>
      <c r="O25" s="230"/>
      <c r="P25" s="230"/>
      <c r="Q25" s="231">
        <v>512</v>
      </c>
      <c r="R25" s="232" t="s">
        <v>389</v>
      </c>
      <c r="S25" s="223"/>
      <c r="T25" s="223"/>
      <c r="U25" s="223"/>
      <c r="V25" s="223"/>
    </row>
    <row r="26" spans="1:22" x14ac:dyDescent="0.15">
      <c r="A26" s="217" t="s">
        <v>158</v>
      </c>
      <c r="C26" s="229"/>
      <c r="D26" s="230"/>
      <c r="E26" s="230"/>
      <c r="F26" s="19"/>
      <c r="G26" s="19" t="s">
        <v>159</v>
      </c>
      <c r="H26" s="19"/>
      <c r="I26" s="19"/>
      <c r="J26" s="19"/>
      <c r="K26" s="19"/>
      <c r="L26" s="19"/>
      <c r="M26" s="19"/>
      <c r="N26" s="230"/>
      <c r="O26" s="230"/>
      <c r="P26" s="230"/>
      <c r="Q26" s="231">
        <v>546</v>
      </c>
      <c r="R26" s="232" t="s">
        <v>396</v>
      </c>
      <c r="S26" s="223"/>
      <c r="T26" s="223"/>
      <c r="U26" s="223"/>
      <c r="V26" s="223"/>
    </row>
    <row r="27" spans="1:22" x14ac:dyDescent="0.15">
      <c r="A27" s="217" t="s">
        <v>160</v>
      </c>
      <c r="C27" s="229"/>
      <c r="D27" s="230"/>
      <c r="E27" s="230"/>
      <c r="F27" s="19"/>
      <c r="G27" s="19"/>
      <c r="H27" s="230" t="s">
        <v>161</v>
      </c>
      <c r="I27" s="230"/>
      <c r="J27" s="19"/>
      <c r="K27" s="230"/>
      <c r="L27" s="19"/>
      <c r="M27" s="19"/>
      <c r="N27" s="230"/>
      <c r="O27" s="230"/>
      <c r="P27" s="230"/>
      <c r="Q27" s="231">
        <v>310</v>
      </c>
      <c r="R27" s="232" t="s">
        <v>389</v>
      </c>
      <c r="S27" s="223"/>
      <c r="T27" s="223"/>
      <c r="U27" s="223"/>
      <c r="V27" s="223"/>
    </row>
    <row r="28" spans="1:22" x14ac:dyDescent="0.15">
      <c r="A28" s="217" t="s">
        <v>162</v>
      </c>
      <c r="C28" s="229"/>
      <c r="D28" s="230"/>
      <c r="E28" s="230"/>
      <c r="F28" s="19"/>
      <c r="G28" s="19"/>
      <c r="H28" s="19" t="s">
        <v>163</v>
      </c>
      <c r="I28" s="19"/>
      <c r="J28" s="19"/>
      <c r="K28" s="19"/>
      <c r="L28" s="19"/>
      <c r="M28" s="19"/>
      <c r="N28" s="230"/>
      <c r="O28" s="230"/>
      <c r="P28" s="230"/>
      <c r="Q28" s="231">
        <v>37</v>
      </c>
      <c r="R28" s="232" t="s">
        <v>389</v>
      </c>
      <c r="S28" s="223"/>
      <c r="T28" s="223"/>
      <c r="U28" s="223"/>
      <c r="V28" s="223"/>
    </row>
    <row r="29" spans="1:22" x14ac:dyDescent="0.15">
      <c r="A29" s="217" t="s">
        <v>164</v>
      </c>
      <c r="C29" s="229"/>
      <c r="D29" s="230"/>
      <c r="E29" s="230"/>
      <c r="F29" s="19"/>
      <c r="G29" s="19"/>
      <c r="H29" s="19" t="s">
        <v>35</v>
      </c>
      <c r="I29" s="19"/>
      <c r="J29" s="19"/>
      <c r="K29" s="19"/>
      <c r="L29" s="19"/>
      <c r="M29" s="19"/>
      <c r="N29" s="230"/>
      <c r="O29" s="230"/>
      <c r="P29" s="230"/>
      <c r="Q29" s="231">
        <v>200</v>
      </c>
      <c r="R29" s="232" t="s">
        <v>389</v>
      </c>
      <c r="S29" s="223"/>
      <c r="T29" s="223"/>
      <c r="U29" s="223"/>
      <c r="V29" s="223"/>
    </row>
    <row r="30" spans="1:22" x14ac:dyDescent="0.15">
      <c r="A30" s="217" t="s">
        <v>165</v>
      </c>
      <c r="C30" s="229"/>
      <c r="D30" s="230"/>
      <c r="E30" s="230"/>
      <c r="F30" s="230" t="s">
        <v>166</v>
      </c>
      <c r="G30" s="230"/>
      <c r="H30" s="19"/>
      <c r="I30" s="230"/>
      <c r="J30" s="19"/>
      <c r="K30" s="19"/>
      <c r="L30" s="19"/>
      <c r="M30" s="19"/>
      <c r="N30" s="230"/>
      <c r="O30" s="230"/>
      <c r="P30" s="230"/>
      <c r="Q30" s="231">
        <v>28403</v>
      </c>
      <c r="R30" s="232" t="s">
        <v>389</v>
      </c>
      <c r="S30" s="223"/>
      <c r="T30" s="223"/>
      <c r="U30" s="223"/>
      <c r="V30" s="223"/>
    </row>
    <row r="31" spans="1:22" x14ac:dyDescent="0.15">
      <c r="A31" s="217" t="s">
        <v>167</v>
      </c>
      <c r="C31" s="229"/>
      <c r="D31" s="230"/>
      <c r="E31" s="230"/>
      <c r="F31" s="19"/>
      <c r="G31" s="19" t="s">
        <v>168</v>
      </c>
      <c r="H31" s="19"/>
      <c r="I31" s="230"/>
      <c r="J31" s="19"/>
      <c r="K31" s="19"/>
      <c r="L31" s="19"/>
      <c r="M31" s="19"/>
      <c r="N31" s="230"/>
      <c r="O31" s="230"/>
      <c r="P31" s="230"/>
      <c r="Q31" s="231">
        <v>10774</v>
      </c>
      <c r="R31" s="232" t="s">
        <v>389</v>
      </c>
      <c r="S31" s="223"/>
      <c r="T31" s="223"/>
      <c r="U31" s="223"/>
      <c r="V31" s="223"/>
    </row>
    <row r="32" spans="1:22" x14ac:dyDescent="0.15">
      <c r="A32" s="217" t="s">
        <v>169</v>
      </c>
      <c r="C32" s="229"/>
      <c r="D32" s="230"/>
      <c r="E32" s="230"/>
      <c r="F32" s="19"/>
      <c r="G32" s="19" t="s">
        <v>170</v>
      </c>
      <c r="H32" s="19"/>
      <c r="I32" s="230"/>
      <c r="J32" s="19"/>
      <c r="K32" s="19"/>
      <c r="L32" s="19"/>
      <c r="M32" s="19"/>
      <c r="N32" s="230"/>
      <c r="O32" s="230"/>
      <c r="P32" s="230"/>
      <c r="Q32" s="231">
        <v>11663</v>
      </c>
      <c r="R32" s="232" t="s">
        <v>389</v>
      </c>
      <c r="S32" s="223"/>
      <c r="T32" s="223"/>
      <c r="U32" s="223"/>
      <c r="V32" s="223"/>
    </row>
    <row r="33" spans="1:22" x14ac:dyDescent="0.15">
      <c r="A33" s="217" t="s">
        <v>171</v>
      </c>
      <c r="C33" s="229"/>
      <c r="D33" s="230"/>
      <c r="E33" s="230"/>
      <c r="F33" s="19"/>
      <c r="G33" s="19" t="s">
        <v>172</v>
      </c>
      <c r="H33" s="19"/>
      <c r="I33" s="230"/>
      <c r="J33" s="19"/>
      <c r="K33" s="19"/>
      <c r="L33" s="19"/>
      <c r="M33" s="19"/>
      <c r="N33" s="230"/>
      <c r="O33" s="230"/>
      <c r="P33" s="230"/>
      <c r="Q33" s="231">
        <v>5922</v>
      </c>
      <c r="R33" s="232" t="s">
        <v>389</v>
      </c>
      <c r="S33" s="223"/>
      <c r="T33" s="223"/>
      <c r="U33" s="223"/>
      <c r="V33" s="223"/>
    </row>
    <row r="34" spans="1:22" x14ac:dyDescent="0.15">
      <c r="A34" s="217" t="s">
        <v>173</v>
      </c>
      <c r="C34" s="229"/>
      <c r="D34" s="230"/>
      <c r="E34" s="230"/>
      <c r="F34" s="19"/>
      <c r="G34" s="19" t="s">
        <v>35</v>
      </c>
      <c r="H34" s="19"/>
      <c r="I34" s="19"/>
      <c r="J34" s="19"/>
      <c r="K34" s="19"/>
      <c r="L34" s="19"/>
      <c r="M34" s="19"/>
      <c r="N34" s="230"/>
      <c r="O34" s="230"/>
      <c r="P34" s="230"/>
      <c r="Q34" s="231">
        <v>44</v>
      </c>
      <c r="R34" s="232" t="s">
        <v>389</v>
      </c>
      <c r="S34" s="223"/>
      <c r="T34" s="223"/>
      <c r="U34" s="223"/>
      <c r="V34" s="223"/>
    </row>
    <row r="35" spans="1:22" x14ac:dyDescent="0.15">
      <c r="A35" s="217" t="s">
        <v>174</v>
      </c>
      <c r="C35" s="229"/>
      <c r="D35" s="230"/>
      <c r="E35" s="19" t="s">
        <v>175</v>
      </c>
      <c r="F35" s="19"/>
      <c r="G35" s="19"/>
      <c r="H35" s="19"/>
      <c r="I35" s="19"/>
      <c r="J35" s="19"/>
      <c r="K35" s="19"/>
      <c r="L35" s="230"/>
      <c r="M35" s="230"/>
      <c r="N35" s="230"/>
      <c r="O35" s="399"/>
      <c r="P35" s="400"/>
      <c r="Q35" s="231">
        <v>3611</v>
      </c>
      <c r="R35" s="232" t="s">
        <v>389</v>
      </c>
      <c r="S35" s="223"/>
      <c r="T35" s="223"/>
      <c r="U35" s="223"/>
      <c r="V35" s="223"/>
    </row>
    <row r="36" spans="1:22" x14ac:dyDescent="0.15">
      <c r="A36" s="217" t="s">
        <v>176</v>
      </c>
      <c r="C36" s="229"/>
      <c r="D36" s="230"/>
      <c r="E36" s="230"/>
      <c r="F36" s="19" t="s">
        <v>177</v>
      </c>
      <c r="G36" s="19"/>
      <c r="H36" s="19"/>
      <c r="I36" s="19"/>
      <c r="J36" s="19"/>
      <c r="K36" s="19"/>
      <c r="L36" s="230"/>
      <c r="M36" s="230"/>
      <c r="N36" s="230"/>
      <c r="O36" s="399"/>
      <c r="P36" s="400"/>
      <c r="Q36" s="231">
        <v>1775</v>
      </c>
      <c r="R36" s="232" t="s">
        <v>389</v>
      </c>
      <c r="S36" s="223"/>
      <c r="T36" s="223"/>
      <c r="U36" s="223"/>
      <c r="V36" s="223"/>
    </row>
    <row r="37" spans="1:22" x14ac:dyDescent="0.15">
      <c r="A37" s="217" t="s">
        <v>178</v>
      </c>
      <c r="C37" s="229"/>
      <c r="D37" s="230"/>
      <c r="E37" s="230"/>
      <c r="F37" s="19" t="s">
        <v>35</v>
      </c>
      <c r="G37" s="19"/>
      <c r="H37" s="230"/>
      <c r="I37" s="19"/>
      <c r="J37" s="19"/>
      <c r="K37" s="19"/>
      <c r="L37" s="230"/>
      <c r="M37" s="230"/>
      <c r="N37" s="230"/>
      <c r="O37" s="399"/>
      <c r="P37" s="400"/>
      <c r="Q37" s="233">
        <v>1836</v>
      </c>
      <c r="R37" s="234" t="s">
        <v>389</v>
      </c>
      <c r="S37" s="229"/>
      <c r="T37" s="230"/>
      <c r="U37" s="230"/>
      <c r="V37" s="230"/>
    </row>
    <row r="38" spans="1:22" x14ac:dyDescent="0.15">
      <c r="A38" s="217" t="s">
        <v>134</v>
      </c>
      <c r="C38" s="235"/>
      <c r="D38" s="236" t="s">
        <v>135</v>
      </c>
      <c r="E38" s="236"/>
      <c r="F38" s="237"/>
      <c r="G38" s="237"/>
      <c r="H38" s="236"/>
      <c r="I38" s="237"/>
      <c r="J38" s="237"/>
      <c r="K38" s="237"/>
      <c r="L38" s="236"/>
      <c r="M38" s="236"/>
      <c r="N38" s="236"/>
      <c r="O38" s="238"/>
      <c r="P38" s="238"/>
      <c r="Q38" s="239">
        <v>-59740</v>
      </c>
      <c r="R38" s="240" t="s">
        <v>389</v>
      </c>
      <c r="S38" s="230"/>
      <c r="T38" s="230"/>
      <c r="U38" s="230"/>
      <c r="V38" s="230"/>
    </row>
    <row r="39" spans="1:22" x14ac:dyDescent="0.15">
      <c r="A39" s="217" t="s">
        <v>181</v>
      </c>
      <c r="C39" s="229"/>
      <c r="D39" s="230"/>
      <c r="E39" s="19" t="s">
        <v>182</v>
      </c>
      <c r="F39" s="19"/>
      <c r="G39" s="19"/>
      <c r="H39" s="230"/>
      <c r="I39" s="19"/>
      <c r="J39" s="19"/>
      <c r="K39" s="19"/>
      <c r="L39" s="230"/>
      <c r="M39" s="230"/>
      <c r="N39" s="230"/>
      <c r="O39" s="241"/>
      <c r="P39" s="241"/>
      <c r="Q39" s="231">
        <v>1369</v>
      </c>
      <c r="R39" s="242" t="s">
        <v>396</v>
      </c>
      <c r="S39" s="230"/>
      <c r="T39" s="230"/>
      <c r="U39" s="230"/>
      <c r="V39" s="230"/>
    </row>
    <row r="40" spans="1:22" x14ac:dyDescent="0.15">
      <c r="A40" s="217" t="s">
        <v>183</v>
      </c>
      <c r="C40" s="229"/>
      <c r="D40" s="230"/>
      <c r="E40" s="19"/>
      <c r="F40" s="19" t="s">
        <v>184</v>
      </c>
      <c r="G40" s="19"/>
      <c r="H40" s="230"/>
      <c r="I40" s="19"/>
      <c r="J40" s="19"/>
      <c r="K40" s="19"/>
      <c r="L40" s="230"/>
      <c r="M40" s="230"/>
      <c r="N40" s="230"/>
      <c r="O40" s="241"/>
      <c r="P40" s="241"/>
      <c r="Q40" s="231">
        <v>1173</v>
      </c>
      <c r="R40" s="232" t="s">
        <v>389</v>
      </c>
      <c r="S40" s="230"/>
      <c r="T40" s="230"/>
      <c r="U40" s="230"/>
      <c r="V40" s="230"/>
    </row>
    <row r="41" spans="1:22" x14ac:dyDescent="0.15">
      <c r="A41" s="217" t="s">
        <v>185</v>
      </c>
      <c r="C41" s="229"/>
      <c r="D41" s="230"/>
      <c r="E41" s="230"/>
      <c r="F41" s="230" t="s">
        <v>186</v>
      </c>
      <c r="G41" s="230"/>
      <c r="H41" s="19"/>
      <c r="I41" s="230"/>
      <c r="J41" s="19"/>
      <c r="K41" s="19"/>
      <c r="L41" s="19"/>
      <c r="M41" s="19"/>
      <c r="N41" s="230"/>
      <c r="O41" s="230"/>
      <c r="P41" s="230"/>
      <c r="Q41" s="231">
        <v>195</v>
      </c>
      <c r="R41" s="232" t="s">
        <v>389</v>
      </c>
      <c r="S41" s="223"/>
      <c r="T41" s="223"/>
      <c r="U41" s="223"/>
      <c r="V41" s="223"/>
    </row>
    <row r="42" spans="1:22" x14ac:dyDescent="0.15">
      <c r="A42" s="217" t="s">
        <v>187</v>
      </c>
      <c r="C42" s="229"/>
      <c r="D42" s="230"/>
      <c r="E42" s="230"/>
      <c r="F42" s="19" t="s">
        <v>188</v>
      </c>
      <c r="G42" s="19"/>
      <c r="H42" s="19"/>
      <c r="I42" s="19"/>
      <c r="J42" s="19"/>
      <c r="K42" s="19"/>
      <c r="L42" s="19"/>
      <c r="M42" s="19"/>
      <c r="N42" s="230"/>
      <c r="O42" s="230"/>
      <c r="P42" s="230"/>
      <c r="Q42" s="231" t="s">
        <v>11</v>
      </c>
      <c r="R42" s="232" t="s">
        <v>389</v>
      </c>
      <c r="S42" s="223"/>
      <c r="T42" s="223"/>
      <c r="U42" s="223"/>
      <c r="V42" s="223"/>
    </row>
    <row r="43" spans="1:22" x14ac:dyDescent="0.15">
      <c r="A43" s="217" t="s">
        <v>189</v>
      </c>
      <c r="C43" s="229"/>
      <c r="D43" s="230"/>
      <c r="E43" s="230"/>
      <c r="F43" s="19" t="s">
        <v>190</v>
      </c>
      <c r="G43" s="19"/>
      <c r="H43" s="19"/>
      <c r="I43" s="19"/>
      <c r="J43" s="19"/>
      <c r="K43" s="19"/>
      <c r="L43" s="19"/>
      <c r="M43" s="19"/>
      <c r="N43" s="230"/>
      <c r="O43" s="230"/>
      <c r="P43" s="230"/>
      <c r="Q43" s="231" t="s">
        <v>11</v>
      </c>
      <c r="R43" s="232" t="s">
        <v>389</v>
      </c>
      <c r="S43" s="223"/>
      <c r="T43" s="223"/>
      <c r="U43" s="223"/>
      <c r="V43" s="223"/>
    </row>
    <row r="44" spans="1:22" x14ac:dyDescent="0.15">
      <c r="A44" s="217" t="s">
        <v>191</v>
      </c>
      <c r="C44" s="229"/>
      <c r="D44" s="230"/>
      <c r="E44" s="230"/>
      <c r="F44" s="19" t="s">
        <v>35</v>
      </c>
      <c r="G44" s="19"/>
      <c r="H44" s="19"/>
      <c r="I44" s="19"/>
      <c r="J44" s="19"/>
      <c r="K44" s="19"/>
      <c r="L44" s="19"/>
      <c r="M44" s="19"/>
      <c r="N44" s="230"/>
      <c r="O44" s="230"/>
      <c r="P44" s="230"/>
      <c r="Q44" s="231">
        <v>0</v>
      </c>
      <c r="R44" s="232" t="s">
        <v>389</v>
      </c>
      <c r="S44" s="223"/>
      <c r="T44" s="223"/>
      <c r="U44" s="223"/>
      <c r="V44" s="223"/>
    </row>
    <row r="45" spans="1:22" ht="14.25" thickBot="1" x14ac:dyDescent="0.2">
      <c r="A45" s="217" t="s">
        <v>192</v>
      </c>
      <c r="C45" s="229"/>
      <c r="D45" s="230"/>
      <c r="E45" s="19" t="s">
        <v>193</v>
      </c>
      <c r="F45" s="19"/>
      <c r="G45" s="19"/>
      <c r="H45" s="19"/>
      <c r="I45" s="19"/>
      <c r="J45" s="19"/>
      <c r="K45" s="19"/>
      <c r="L45" s="19"/>
      <c r="M45" s="19"/>
      <c r="N45" s="230"/>
      <c r="O45" s="230"/>
      <c r="P45" s="230"/>
      <c r="Q45" s="231">
        <v>107</v>
      </c>
      <c r="R45" s="242" t="s">
        <v>389</v>
      </c>
      <c r="S45" s="223"/>
      <c r="T45" s="223"/>
      <c r="U45" s="223"/>
      <c r="V45" s="223"/>
    </row>
    <row r="46" spans="1:22" x14ac:dyDescent="0.15">
      <c r="A46" s="217" t="s">
        <v>194</v>
      </c>
      <c r="C46" s="229"/>
      <c r="D46" s="230"/>
      <c r="E46" s="230"/>
      <c r="F46" s="19" t="s">
        <v>195</v>
      </c>
      <c r="G46" s="19"/>
      <c r="H46" s="19"/>
      <c r="I46" s="19"/>
      <c r="J46" s="19"/>
      <c r="K46" s="19"/>
      <c r="L46" s="230"/>
      <c r="M46" s="230"/>
      <c r="N46" s="230"/>
      <c r="O46" s="399"/>
      <c r="P46" s="400"/>
      <c r="Q46" s="231">
        <v>107</v>
      </c>
      <c r="R46" s="232" t="s">
        <v>389</v>
      </c>
      <c r="S46" s="401" t="s">
        <v>317</v>
      </c>
      <c r="T46" s="402"/>
      <c r="U46" s="402"/>
      <c r="V46" s="403"/>
    </row>
    <row r="47" spans="1:22" ht="14.25" thickBot="1" x14ac:dyDescent="0.2">
      <c r="A47" s="217" t="s">
        <v>196</v>
      </c>
      <c r="C47" s="243"/>
      <c r="D47" s="244"/>
      <c r="E47" s="244"/>
      <c r="F47" s="245" t="s">
        <v>35</v>
      </c>
      <c r="G47" s="245"/>
      <c r="H47" s="245"/>
      <c r="I47" s="245"/>
      <c r="J47" s="245"/>
      <c r="K47" s="245"/>
      <c r="L47" s="244"/>
      <c r="M47" s="244"/>
      <c r="N47" s="244"/>
      <c r="O47" s="404"/>
      <c r="P47" s="405"/>
      <c r="Q47" s="231" t="s">
        <v>11</v>
      </c>
      <c r="R47" s="232" t="s">
        <v>389</v>
      </c>
      <c r="S47" s="406" t="s">
        <v>130</v>
      </c>
      <c r="T47" s="407"/>
      <c r="U47" s="408" t="s">
        <v>132</v>
      </c>
      <c r="V47" s="409"/>
    </row>
    <row r="48" spans="1:22" x14ac:dyDescent="0.15">
      <c r="A48" s="217" t="s">
        <v>199</v>
      </c>
      <c r="C48" s="235"/>
      <c r="D48" s="236" t="s">
        <v>180</v>
      </c>
      <c r="E48" s="236"/>
      <c r="F48" s="237"/>
      <c r="G48" s="237"/>
      <c r="H48" s="237"/>
      <c r="I48" s="237"/>
      <c r="J48" s="237"/>
      <c r="K48" s="237"/>
      <c r="L48" s="237"/>
      <c r="M48" s="237"/>
      <c r="N48" s="236"/>
      <c r="O48" s="236"/>
      <c r="P48" s="236"/>
      <c r="Q48" s="239">
        <v>-61002</v>
      </c>
      <c r="R48" s="246" t="s">
        <v>389</v>
      </c>
      <c r="S48" s="410"/>
      <c r="T48" s="411"/>
      <c r="U48" s="247">
        <v>-61002</v>
      </c>
      <c r="V48" s="307" t="s">
        <v>389</v>
      </c>
    </row>
    <row r="49" spans="1:22" x14ac:dyDescent="0.15">
      <c r="A49" s="217" t="s">
        <v>201</v>
      </c>
      <c r="C49" s="229"/>
      <c r="D49" s="230" t="s">
        <v>202</v>
      </c>
      <c r="E49" s="230"/>
      <c r="F49" s="230"/>
      <c r="G49" s="230"/>
      <c r="H49" s="230"/>
      <c r="I49" s="230"/>
      <c r="J49" s="230"/>
      <c r="K49" s="230"/>
      <c r="L49" s="230"/>
      <c r="M49" s="19"/>
      <c r="N49" s="230"/>
      <c r="O49" s="230"/>
      <c r="P49" s="248"/>
      <c r="Q49" s="249">
        <v>62356</v>
      </c>
      <c r="R49" s="250" t="s">
        <v>389</v>
      </c>
      <c r="S49" s="412"/>
      <c r="T49" s="413"/>
      <c r="U49" s="251">
        <v>62356</v>
      </c>
      <c r="V49" s="252" t="s">
        <v>389</v>
      </c>
    </row>
    <row r="50" spans="1:22" x14ac:dyDescent="0.15">
      <c r="A50" s="217" t="s">
        <v>203</v>
      </c>
      <c r="C50" s="229"/>
      <c r="D50" s="230"/>
      <c r="E50" s="230" t="s">
        <v>204</v>
      </c>
      <c r="F50" s="230"/>
      <c r="G50" s="105"/>
      <c r="H50" s="105"/>
      <c r="I50" s="105"/>
      <c r="J50" s="105"/>
      <c r="K50" s="105"/>
      <c r="L50" s="230"/>
      <c r="M50" s="19"/>
      <c r="N50" s="230"/>
      <c r="O50" s="230"/>
      <c r="P50" s="248"/>
      <c r="Q50" s="251">
        <v>46196</v>
      </c>
      <c r="R50" s="252" t="s">
        <v>389</v>
      </c>
      <c r="S50" s="414"/>
      <c r="T50" s="415"/>
      <c r="U50" s="251">
        <v>46196</v>
      </c>
      <c r="V50" s="252" t="s">
        <v>389</v>
      </c>
    </row>
    <row r="51" spans="1:22" x14ac:dyDescent="0.15">
      <c r="A51" s="217" t="s">
        <v>205</v>
      </c>
      <c r="C51" s="243"/>
      <c r="D51" s="230"/>
      <c r="E51" s="230" t="s">
        <v>206</v>
      </c>
      <c r="F51" s="122"/>
      <c r="G51" s="122"/>
      <c r="H51" s="122"/>
      <c r="I51" s="122"/>
      <c r="J51" s="122"/>
      <c r="K51" s="122"/>
      <c r="L51" s="230"/>
      <c r="M51" s="19"/>
      <c r="N51" s="230"/>
      <c r="O51" s="230"/>
      <c r="P51" s="248"/>
      <c r="Q51" s="253">
        <v>16160</v>
      </c>
      <c r="R51" s="254" t="s">
        <v>389</v>
      </c>
      <c r="S51" s="416"/>
      <c r="T51" s="417"/>
      <c r="U51" s="251">
        <v>16160</v>
      </c>
      <c r="V51" s="252" t="s">
        <v>389</v>
      </c>
    </row>
    <row r="52" spans="1:22" x14ac:dyDescent="0.15">
      <c r="A52" s="217" t="s">
        <v>207</v>
      </c>
      <c r="C52" s="235"/>
      <c r="D52" s="236" t="s">
        <v>208</v>
      </c>
      <c r="E52" s="236"/>
      <c r="F52" s="115"/>
      <c r="G52" s="115"/>
      <c r="H52" s="115"/>
      <c r="I52" s="255"/>
      <c r="J52" s="255"/>
      <c r="K52" s="255"/>
      <c r="L52" s="236"/>
      <c r="M52" s="236"/>
      <c r="N52" s="236"/>
      <c r="O52" s="236"/>
      <c r="P52" s="256"/>
      <c r="Q52" s="257">
        <v>1354</v>
      </c>
      <c r="R52" s="246" t="s">
        <v>389</v>
      </c>
      <c r="S52" s="418"/>
      <c r="T52" s="419"/>
      <c r="U52" s="257">
        <v>1354</v>
      </c>
      <c r="V52" s="246" t="s">
        <v>389</v>
      </c>
    </row>
    <row r="53" spans="1:22" x14ac:dyDescent="0.15">
      <c r="A53" s="217" t="s">
        <v>209</v>
      </c>
      <c r="C53" s="229"/>
      <c r="D53" s="230" t="s">
        <v>328</v>
      </c>
      <c r="E53" s="230"/>
      <c r="F53" s="122"/>
      <c r="G53" s="122"/>
      <c r="H53" s="122"/>
      <c r="I53" s="105"/>
      <c r="J53" s="105"/>
      <c r="K53" s="105"/>
      <c r="L53" s="230"/>
      <c r="M53" s="230"/>
      <c r="N53" s="230"/>
      <c r="O53" s="230"/>
      <c r="P53" s="248"/>
      <c r="Q53" s="395"/>
      <c r="R53" s="396"/>
      <c r="S53" s="258">
        <v>-3274</v>
      </c>
      <c r="T53" s="259" t="s">
        <v>389</v>
      </c>
      <c r="U53" s="251">
        <v>3274</v>
      </c>
      <c r="V53" s="252" t="s">
        <v>389</v>
      </c>
    </row>
    <row r="54" spans="1:22" x14ac:dyDescent="0.15">
      <c r="A54" s="217" t="s">
        <v>210</v>
      </c>
      <c r="C54" s="229"/>
      <c r="D54" s="230"/>
      <c r="E54" s="122" t="s">
        <v>211</v>
      </c>
      <c r="F54" s="122"/>
      <c r="G54" s="122"/>
      <c r="H54" s="105"/>
      <c r="I54" s="105"/>
      <c r="J54" s="105"/>
      <c r="K54" s="105"/>
      <c r="L54" s="230"/>
      <c r="M54" s="230"/>
      <c r="N54" s="230"/>
      <c r="O54" s="230"/>
      <c r="P54" s="248"/>
      <c r="Q54" s="395"/>
      <c r="R54" s="396"/>
      <c r="S54" s="260">
        <v>7272</v>
      </c>
      <c r="T54" s="261" t="s">
        <v>389</v>
      </c>
      <c r="U54" s="251">
        <v>-7272</v>
      </c>
      <c r="V54" s="252" t="s">
        <v>389</v>
      </c>
    </row>
    <row r="55" spans="1:22" x14ac:dyDescent="0.15">
      <c r="A55" s="217" t="s">
        <v>212</v>
      </c>
      <c r="C55" s="229"/>
      <c r="D55" s="230"/>
      <c r="E55" s="122" t="s">
        <v>213</v>
      </c>
      <c r="F55" s="122"/>
      <c r="G55" s="122"/>
      <c r="H55" s="122"/>
      <c r="I55" s="105"/>
      <c r="J55" s="105"/>
      <c r="K55" s="105"/>
      <c r="L55" s="230"/>
      <c r="M55" s="230"/>
      <c r="N55" s="230"/>
      <c r="O55" s="230"/>
      <c r="P55" s="248"/>
      <c r="Q55" s="395"/>
      <c r="R55" s="396"/>
      <c r="S55" s="260">
        <v>-9378</v>
      </c>
      <c r="T55" s="261" t="s">
        <v>389</v>
      </c>
      <c r="U55" s="251">
        <v>9378</v>
      </c>
      <c r="V55" s="252" t="s">
        <v>389</v>
      </c>
    </row>
    <row r="56" spans="1:22" x14ac:dyDescent="0.15">
      <c r="A56" s="217" t="s">
        <v>214</v>
      </c>
      <c r="C56" s="229"/>
      <c r="D56" s="230"/>
      <c r="E56" s="122" t="s">
        <v>215</v>
      </c>
      <c r="F56" s="122"/>
      <c r="G56" s="122"/>
      <c r="H56" s="122"/>
      <c r="I56" s="105"/>
      <c r="J56" s="105"/>
      <c r="K56" s="105"/>
      <c r="L56" s="230"/>
      <c r="M56" s="230"/>
      <c r="N56" s="230"/>
      <c r="O56" s="230"/>
      <c r="P56" s="248"/>
      <c r="Q56" s="395"/>
      <c r="R56" s="396"/>
      <c r="S56" s="260">
        <v>2003</v>
      </c>
      <c r="T56" s="261" t="s">
        <v>389</v>
      </c>
      <c r="U56" s="251">
        <v>-2003</v>
      </c>
      <c r="V56" s="252" t="s">
        <v>389</v>
      </c>
    </row>
    <row r="57" spans="1:22" x14ac:dyDescent="0.15">
      <c r="A57" s="217" t="s">
        <v>216</v>
      </c>
      <c r="C57" s="229"/>
      <c r="D57" s="230"/>
      <c r="E57" s="122" t="s">
        <v>217</v>
      </c>
      <c r="F57" s="122"/>
      <c r="G57" s="122"/>
      <c r="H57" s="122"/>
      <c r="I57" s="105"/>
      <c r="J57" s="20"/>
      <c r="K57" s="105"/>
      <c r="L57" s="230"/>
      <c r="M57" s="230"/>
      <c r="N57" s="230"/>
      <c r="O57" s="230"/>
      <c r="P57" s="248"/>
      <c r="Q57" s="395"/>
      <c r="R57" s="396"/>
      <c r="S57" s="260">
        <v>-3171</v>
      </c>
      <c r="T57" s="261" t="s">
        <v>389</v>
      </c>
      <c r="U57" s="251">
        <v>3171</v>
      </c>
      <c r="V57" s="252" t="s">
        <v>389</v>
      </c>
    </row>
    <row r="58" spans="1:22" x14ac:dyDescent="0.15">
      <c r="A58" s="217" t="s">
        <v>218</v>
      </c>
      <c r="C58" s="229"/>
      <c r="D58" s="230" t="s">
        <v>219</v>
      </c>
      <c r="E58" s="230"/>
      <c r="F58" s="122"/>
      <c r="G58" s="105"/>
      <c r="H58" s="105"/>
      <c r="I58" s="105"/>
      <c r="J58" s="105"/>
      <c r="K58" s="105"/>
      <c r="L58" s="230"/>
      <c r="M58" s="230"/>
      <c r="N58" s="230"/>
      <c r="O58" s="230"/>
      <c r="P58" s="248"/>
      <c r="Q58" s="251">
        <v>-2</v>
      </c>
      <c r="R58" s="252" t="s">
        <v>389</v>
      </c>
      <c r="S58" s="260">
        <v>-2</v>
      </c>
      <c r="T58" s="261" t="s">
        <v>389</v>
      </c>
      <c r="U58" s="397"/>
      <c r="V58" s="398"/>
    </row>
    <row r="59" spans="1:22" x14ac:dyDescent="0.15">
      <c r="A59" s="217" t="s">
        <v>220</v>
      </c>
      <c r="C59" s="229"/>
      <c r="D59" s="230" t="s">
        <v>221</v>
      </c>
      <c r="E59" s="230"/>
      <c r="F59" s="122"/>
      <c r="G59" s="122"/>
      <c r="H59" s="105"/>
      <c r="I59" s="105"/>
      <c r="J59" s="105"/>
      <c r="K59" s="105"/>
      <c r="L59" s="230"/>
      <c r="M59" s="241"/>
      <c r="N59" s="241"/>
      <c r="O59" s="241"/>
      <c r="P59" s="262"/>
      <c r="Q59" s="251">
        <v>208</v>
      </c>
      <c r="R59" s="252" t="s">
        <v>389</v>
      </c>
      <c r="S59" s="260">
        <v>208</v>
      </c>
      <c r="T59" s="261" t="s">
        <v>389</v>
      </c>
      <c r="U59" s="397"/>
      <c r="V59" s="398"/>
    </row>
    <row r="60" spans="1:22" x14ac:dyDescent="0.15">
      <c r="A60" s="217" t="s">
        <v>223</v>
      </c>
      <c r="C60" s="243"/>
      <c r="D60" s="244" t="s">
        <v>35</v>
      </c>
      <c r="E60" s="244"/>
      <c r="F60" s="107"/>
      <c r="G60" s="107"/>
      <c r="H60" s="107"/>
      <c r="I60" s="123"/>
      <c r="J60" s="123"/>
      <c r="K60" s="123"/>
      <c r="L60" s="244"/>
      <c r="M60" s="244"/>
      <c r="N60" s="244"/>
      <c r="O60" s="244"/>
      <c r="P60" s="263"/>
      <c r="Q60" s="251">
        <v>459</v>
      </c>
      <c r="R60" s="252" t="s">
        <v>389</v>
      </c>
      <c r="S60" s="260">
        <v>1117</v>
      </c>
      <c r="T60" s="261" t="s">
        <v>389</v>
      </c>
      <c r="U60" s="251">
        <v>-658</v>
      </c>
      <c r="V60" s="252" t="s">
        <v>389</v>
      </c>
    </row>
    <row r="61" spans="1:22" x14ac:dyDescent="0.15">
      <c r="A61" s="217" t="s">
        <v>224</v>
      </c>
      <c r="C61" s="264" t="s">
        <v>225</v>
      </c>
      <c r="D61" s="265"/>
      <c r="E61" s="265"/>
      <c r="F61" s="266"/>
      <c r="G61" s="266"/>
      <c r="H61" s="267"/>
      <c r="I61" s="267"/>
      <c r="J61" s="268"/>
      <c r="K61" s="267"/>
      <c r="L61" s="265"/>
      <c r="M61" s="265"/>
      <c r="N61" s="265"/>
      <c r="O61" s="265"/>
      <c r="P61" s="269"/>
      <c r="Q61" s="270">
        <v>2019</v>
      </c>
      <c r="R61" s="271" t="s">
        <v>389</v>
      </c>
      <c r="S61" s="272">
        <v>-1951</v>
      </c>
      <c r="T61" s="273" t="s">
        <v>389</v>
      </c>
      <c r="U61" s="270">
        <v>3970</v>
      </c>
      <c r="V61" s="271" t="s">
        <v>389</v>
      </c>
    </row>
    <row r="62" spans="1:22" ht="14.25" thickBot="1" x14ac:dyDescent="0.2">
      <c r="A62" s="217" t="s">
        <v>197</v>
      </c>
      <c r="C62" s="274" t="s">
        <v>198</v>
      </c>
      <c r="D62" s="275"/>
      <c r="E62" s="275"/>
      <c r="F62" s="126"/>
      <c r="G62" s="126"/>
      <c r="H62" s="127"/>
      <c r="I62" s="127"/>
      <c r="J62" s="128"/>
      <c r="K62" s="127"/>
      <c r="L62" s="275"/>
      <c r="M62" s="275"/>
      <c r="N62" s="275"/>
      <c r="O62" s="275"/>
      <c r="P62" s="275"/>
      <c r="Q62" s="276">
        <v>198536</v>
      </c>
      <c r="R62" s="277" t="s">
        <v>389</v>
      </c>
      <c r="S62" s="278">
        <v>286073</v>
      </c>
      <c r="T62" s="279" t="s">
        <v>389</v>
      </c>
      <c r="U62" s="276">
        <v>-87537</v>
      </c>
      <c r="V62" s="277" t="s">
        <v>389</v>
      </c>
    </row>
    <row r="63" spans="1:22" ht="14.25" thickBot="1" x14ac:dyDescent="0.2">
      <c r="A63" s="217" t="s">
        <v>226</v>
      </c>
      <c r="C63" s="280" t="s">
        <v>227</v>
      </c>
      <c r="D63" s="281"/>
      <c r="E63" s="282"/>
      <c r="F63" s="282"/>
      <c r="G63" s="282"/>
      <c r="H63" s="282"/>
      <c r="I63" s="282"/>
      <c r="J63" s="282"/>
      <c r="K63" s="282"/>
      <c r="L63" s="282"/>
      <c r="M63" s="282"/>
      <c r="N63" s="282"/>
      <c r="O63" s="282"/>
      <c r="P63" s="282"/>
      <c r="Q63" s="283">
        <v>200555</v>
      </c>
      <c r="R63" s="284" t="s">
        <v>389</v>
      </c>
      <c r="S63" s="285">
        <v>284122</v>
      </c>
      <c r="T63" s="286" t="s">
        <v>389</v>
      </c>
      <c r="U63" s="283">
        <v>-83567</v>
      </c>
      <c r="V63" s="284" t="s">
        <v>389</v>
      </c>
    </row>
    <row r="64" spans="1:22" s="288" customFormat="1" ht="12" customHeight="1" x14ac:dyDescent="0.15">
      <c r="A64" s="287"/>
      <c r="Q64" s="289"/>
      <c r="R64" s="290"/>
      <c r="S64" s="290"/>
      <c r="T64" s="290"/>
      <c r="U64" s="290"/>
      <c r="V64" s="291"/>
    </row>
    <row r="65" spans="1:21" s="288" customFormat="1" x14ac:dyDescent="0.15">
      <c r="A65" s="287"/>
      <c r="C65" s="292"/>
      <c r="D65" s="292" t="s">
        <v>324</v>
      </c>
      <c r="E65" s="289"/>
      <c r="F65" s="293"/>
      <c r="G65" s="289"/>
      <c r="H65" s="289"/>
      <c r="I65" s="294"/>
      <c r="J65" s="294"/>
      <c r="K65" s="293"/>
      <c r="L65" s="293"/>
      <c r="M65" s="293"/>
      <c r="N65" s="175"/>
      <c r="O65" s="175"/>
      <c r="P65" s="175"/>
      <c r="Q65" s="295"/>
      <c r="R65" s="53"/>
      <c r="S65" s="53"/>
      <c r="T65" s="53"/>
      <c r="U65" s="53"/>
    </row>
  </sheetData>
  <mergeCells count="25">
    <mergeCell ref="O35:P35"/>
    <mergeCell ref="C9:V9"/>
    <mergeCell ref="C10:V10"/>
    <mergeCell ref="C11:V11"/>
    <mergeCell ref="C13:P13"/>
    <mergeCell ref="Q13:R13"/>
    <mergeCell ref="Q53:R53"/>
    <mergeCell ref="O36:P36"/>
    <mergeCell ref="O37:P37"/>
    <mergeCell ref="O46:P46"/>
    <mergeCell ref="S46:V46"/>
    <mergeCell ref="O47:P47"/>
    <mergeCell ref="S47:T47"/>
    <mergeCell ref="U47:V47"/>
    <mergeCell ref="S48:T48"/>
    <mergeCell ref="S49:T49"/>
    <mergeCell ref="S50:T50"/>
    <mergeCell ref="S51:T51"/>
    <mergeCell ref="S52:T52"/>
    <mergeCell ref="Q57:R57"/>
    <mergeCell ref="U58:V58"/>
    <mergeCell ref="U59:V59"/>
    <mergeCell ref="Q54:R54"/>
    <mergeCell ref="Q55:R55"/>
    <mergeCell ref="Q56:R56"/>
  </mergeCells>
  <phoneticPr fontId="11"/>
  <pageMargins left="0.70866141732283472" right="0.70866141732283472" top="0.39370078740157477" bottom="0.39370078740157477" header="0.51181102362204722" footer="0.51181102362204722"/>
  <pageSetup paperSize="9" scale="7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81"/>
  <sheetViews>
    <sheetView view="pageBreakPreview" topLeftCell="A73" zoomScaleNormal="100" zoomScaleSheetLayoutView="100" workbookViewId="0">
      <selection activeCell="A70" sqref="A70:XFD77"/>
    </sheetView>
  </sheetViews>
  <sheetFormatPr defaultRowHeight="13.5" x14ac:dyDescent="0.15"/>
  <cols>
    <col min="1" max="1" width="88.875" style="296" customWidth="1"/>
  </cols>
  <sheetData>
    <row r="2" spans="1:1" x14ac:dyDescent="0.15">
      <c r="A2" s="309" t="s">
        <v>344</v>
      </c>
    </row>
    <row r="3" spans="1:1" x14ac:dyDescent="0.15">
      <c r="A3" s="310" t="s">
        <v>345</v>
      </c>
    </row>
    <row r="4" spans="1:1" ht="162" x14ac:dyDescent="0.15">
      <c r="A4" s="311" t="s">
        <v>402</v>
      </c>
    </row>
    <row r="5" spans="1:1" x14ac:dyDescent="0.15">
      <c r="A5" s="310" t="s">
        <v>346</v>
      </c>
    </row>
    <row r="6" spans="1:1" ht="94.5" x14ac:dyDescent="0.15">
      <c r="A6" s="311" t="s">
        <v>403</v>
      </c>
    </row>
    <row r="7" spans="1:1" x14ac:dyDescent="0.15">
      <c r="A7" s="310" t="s">
        <v>347</v>
      </c>
    </row>
    <row r="8" spans="1:1" ht="162" x14ac:dyDescent="0.15">
      <c r="A8" s="311" t="s">
        <v>404</v>
      </c>
    </row>
    <row r="9" spans="1:1" x14ac:dyDescent="0.15">
      <c r="A9" s="310" t="s">
        <v>348</v>
      </c>
    </row>
    <row r="10" spans="1:1" ht="189" x14ac:dyDescent="0.15">
      <c r="A10" s="311" t="s">
        <v>405</v>
      </c>
    </row>
    <row r="11" spans="1:1" x14ac:dyDescent="0.15">
      <c r="A11" s="310" t="s">
        <v>349</v>
      </c>
    </row>
    <row r="12" spans="1:1" ht="108" x14ac:dyDescent="0.15">
      <c r="A12" s="311" t="s">
        <v>406</v>
      </c>
    </row>
    <row r="13" spans="1:1" x14ac:dyDescent="0.15">
      <c r="A13" s="311"/>
    </row>
    <row r="14" spans="1:1" x14ac:dyDescent="0.15">
      <c r="A14" s="310" t="s">
        <v>350</v>
      </c>
    </row>
    <row r="15" spans="1:1" ht="40.5" x14ac:dyDescent="0.15">
      <c r="A15" s="311" t="s">
        <v>407</v>
      </c>
    </row>
    <row r="17" spans="1:1" x14ac:dyDescent="0.15">
      <c r="A17" s="309" t="s">
        <v>351</v>
      </c>
    </row>
    <row r="18" spans="1:1" ht="27" x14ac:dyDescent="0.15">
      <c r="A18" s="310" t="s">
        <v>352</v>
      </c>
    </row>
    <row r="19" spans="1:1" x14ac:dyDescent="0.15">
      <c r="A19" s="311" t="s">
        <v>353</v>
      </c>
    </row>
    <row r="20" spans="1:1" x14ac:dyDescent="0.15">
      <c r="A20" s="310" t="s">
        <v>354</v>
      </c>
    </row>
    <row r="21" spans="1:1" x14ac:dyDescent="0.15">
      <c r="A21" s="311" t="s">
        <v>353</v>
      </c>
    </row>
    <row r="22" spans="1:1" ht="27" x14ac:dyDescent="0.15">
      <c r="A22" s="310" t="s">
        <v>355</v>
      </c>
    </row>
    <row r="23" spans="1:1" x14ac:dyDescent="0.15">
      <c r="A23" s="311" t="s">
        <v>353</v>
      </c>
    </row>
    <row r="25" spans="1:1" x14ac:dyDescent="0.15">
      <c r="A25" s="309" t="s">
        <v>356</v>
      </c>
    </row>
    <row r="26" spans="1:1" x14ac:dyDescent="0.15">
      <c r="A26" s="310" t="s">
        <v>357</v>
      </c>
    </row>
    <row r="27" spans="1:1" x14ac:dyDescent="0.15">
      <c r="A27" s="311" t="s">
        <v>358</v>
      </c>
    </row>
    <row r="28" spans="1:1" x14ac:dyDescent="0.15">
      <c r="A28" s="310" t="s">
        <v>359</v>
      </c>
    </row>
    <row r="29" spans="1:1" x14ac:dyDescent="0.15">
      <c r="A29" s="311" t="s">
        <v>358</v>
      </c>
    </row>
    <row r="30" spans="1:1" x14ac:dyDescent="0.15">
      <c r="A30" s="310" t="s">
        <v>360</v>
      </c>
    </row>
    <row r="31" spans="1:1" x14ac:dyDescent="0.15">
      <c r="A31" s="311" t="s">
        <v>358</v>
      </c>
    </row>
    <row r="32" spans="1:1" x14ac:dyDescent="0.15">
      <c r="A32" s="310" t="s">
        <v>361</v>
      </c>
    </row>
    <row r="33" spans="1:1" x14ac:dyDescent="0.15">
      <c r="A33" s="311" t="s">
        <v>358</v>
      </c>
    </row>
    <row r="34" spans="1:1" x14ac:dyDescent="0.15">
      <c r="A34" s="310" t="s">
        <v>362</v>
      </c>
    </row>
    <row r="35" spans="1:1" x14ac:dyDescent="0.15">
      <c r="A35" s="311" t="s">
        <v>358</v>
      </c>
    </row>
    <row r="37" spans="1:1" x14ac:dyDescent="0.15">
      <c r="A37" s="309" t="s">
        <v>363</v>
      </c>
    </row>
    <row r="38" spans="1:1" ht="27" x14ac:dyDescent="0.15">
      <c r="A38" s="310" t="s">
        <v>364</v>
      </c>
    </row>
    <row r="39" spans="1:1" x14ac:dyDescent="0.15">
      <c r="A39" s="311" t="s">
        <v>358</v>
      </c>
    </row>
    <row r="40" spans="1:1" x14ac:dyDescent="0.15">
      <c r="A40" s="310" t="s">
        <v>365</v>
      </c>
    </row>
    <row r="41" spans="1:1" x14ac:dyDescent="0.15">
      <c r="A41" s="311" t="s">
        <v>358</v>
      </c>
    </row>
    <row r="43" spans="1:1" x14ac:dyDescent="0.15">
      <c r="A43" s="309" t="s">
        <v>366</v>
      </c>
    </row>
    <row r="44" spans="1:1" x14ac:dyDescent="0.15">
      <c r="A44" s="310" t="s">
        <v>367</v>
      </c>
    </row>
    <row r="45" spans="1:1" x14ac:dyDescent="0.15">
      <c r="A45" s="311" t="s">
        <v>368</v>
      </c>
    </row>
    <row r="46" spans="1:1" x14ac:dyDescent="0.15">
      <c r="A46" s="312" t="s">
        <v>334</v>
      </c>
    </row>
    <row r="47" spans="1:1" x14ac:dyDescent="0.15">
      <c r="A47" s="312" t="s">
        <v>335</v>
      </c>
    </row>
    <row r="48" spans="1:1" x14ac:dyDescent="0.15">
      <c r="A48" s="312" t="s">
        <v>336</v>
      </c>
    </row>
    <row r="49" spans="1:1" x14ac:dyDescent="0.15">
      <c r="A49" s="310" t="s">
        <v>369</v>
      </c>
    </row>
    <row r="50" spans="1:1" ht="27" x14ac:dyDescent="0.15">
      <c r="A50" s="311" t="s">
        <v>370</v>
      </c>
    </row>
    <row r="51" spans="1:1" ht="27" x14ac:dyDescent="0.15">
      <c r="A51" s="310" t="s">
        <v>371</v>
      </c>
    </row>
    <row r="52" spans="1:1" ht="40.5" x14ac:dyDescent="0.15">
      <c r="A52" s="311" t="s">
        <v>372</v>
      </c>
    </row>
    <row r="53" spans="1:1" ht="27" x14ac:dyDescent="0.15">
      <c r="A53" s="310" t="s">
        <v>408</v>
      </c>
    </row>
    <row r="54" spans="1:1" x14ac:dyDescent="0.15">
      <c r="A54" s="311" t="s">
        <v>373</v>
      </c>
    </row>
    <row r="55" spans="1:1" x14ac:dyDescent="0.15">
      <c r="A55" s="310" t="s">
        <v>374</v>
      </c>
    </row>
    <row r="56" spans="1:1" ht="81" x14ac:dyDescent="0.15">
      <c r="A56" s="311" t="s">
        <v>409</v>
      </c>
    </row>
    <row r="57" spans="1:1" x14ac:dyDescent="0.15">
      <c r="A57" s="311"/>
    </row>
    <row r="58" spans="1:1" x14ac:dyDescent="0.15">
      <c r="A58" s="310" t="s">
        <v>375</v>
      </c>
    </row>
    <row r="59" spans="1:1" x14ac:dyDescent="0.15">
      <c r="A59" s="311" t="s">
        <v>376</v>
      </c>
    </row>
    <row r="60" spans="1:1" x14ac:dyDescent="0.15">
      <c r="A60" s="310" t="s">
        <v>377</v>
      </c>
    </row>
    <row r="61" spans="1:1" x14ac:dyDescent="0.15">
      <c r="A61" s="311" t="s">
        <v>378</v>
      </c>
    </row>
    <row r="62" spans="1:1" x14ac:dyDescent="0.15">
      <c r="A62" s="310" t="s">
        <v>379</v>
      </c>
    </row>
    <row r="63" spans="1:1" x14ac:dyDescent="0.15">
      <c r="A63" s="311" t="s">
        <v>380</v>
      </c>
    </row>
    <row r="64" spans="1:1" x14ac:dyDescent="0.15">
      <c r="A64" s="310" t="s">
        <v>381</v>
      </c>
    </row>
    <row r="65" spans="1:1" ht="40.5" x14ac:dyDescent="0.15">
      <c r="A65" s="311" t="s">
        <v>410</v>
      </c>
    </row>
    <row r="66" spans="1:1" ht="27" x14ac:dyDescent="0.15">
      <c r="A66" s="310" t="s">
        <v>411</v>
      </c>
    </row>
    <row r="67" spans="1:1" x14ac:dyDescent="0.15">
      <c r="A67" s="311" t="s">
        <v>382</v>
      </c>
    </row>
    <row r="68" spans="1:1" ht="27" x14ac:dyDescent="0.15">
      <c r="A68" s="310" t="s">
        <v>412</v>
      </c>
    </row>
    <row r="69" spans="1:1" ht="94.5" x14ac:dyDescent="0.15">
      <c r="A69" s="311" t="s">
        <v>413</v>
      </c>
    </row>
    <row r="70" spans="1:1" x14ac:dyDescent="0.15">
      <c r="A70" s="310" t="s">
        <v>383</v>
      </c>
    </row>
    <row r="71" spans="1:1" ht="67.5" x14ac:dyDescent="0.15">
      <c r="A71" s="311" t="s">
        <v>414</v>
      </c>
    </row>
    <row r="72" spans="1:1" x14ac:dyDescent="0.15">
      <c r="A72" s="310" t="s">
        <v>384</v>
      </c>
    </row>
    <row r="73" spans="1:1" x14ac:dyDescent="0.15">
      <c r="A73" s="311" t="s">
        <v>385</v>
      </c>
    </row>
    <row r="74" spans="1:1" ht="27" x14ac:dyDescent="0.15">
      <c r="A74" s="310" t="s">
        <v>415</v>
      </c>
    </row>
    <row r="75" spans="1:1" ht="81" x14ac:dyDescent="0.15">
      <c r="A75" s="311" t="s">
        <v>416</v>
      </c>
    </row>
    <row r="76" spans="1:1" ht="27" x14ac:dyDescent="0.15">
      <c r="A76" s="310" t="s">
        <v>417</v>
      </c>
    </row>
    <row r="77" spans="1:1" ht="148.5" x14ac:dyDescent="0.15">
      <c r="A77" s="311" t="s">
        <v>418</v>
      </c>
    </row>
    <row r="78" spans="1:1" ht="27" x14ac:dyDescent="0.15">
      <c r="A78" s="310" t="s">
        <v>419</v>
      </c>
    </row>
    <row r="79" spans="1:1" x14ac:dyDescent="0.15">
      <c r="A79" s="311" t="s">
        <v>386</v>
      </c>
    </row>
    <row r="80" spans="1:1" x14ac:dyDescent="0.15">
      <c r="A80" s="310" t="s">
        <v>387</v>
      </c>
    </row>
    <row r="81" spans="1:1" x14ac:dyDescent="0.15">
      <c r="A81" s="311" t="s">
        <v>388</v>
      </c>
    </row>
  </sheetData>
  <phoneticPr fontId="11"/>
  <pageMargins left="0.7" right="0.7" top="0.39370078740157477" bottom="0.39370078740157477" header="0.51181102362204722" footer="0.51181102362204722"/>
  <pageSetup paperSize="9" fitToHeight="0" orientation="portrait" r:id="rId1"/>
  <rowBreaks count="2" manualBreakCount="2">
    <brk id="13" max="16383" man="1"/>
    <brk id="6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貸借対照表</vt:lpstr>
      <vt:lpstr>行政コスト計算書</vt:lpstr>
      <vt:lpstr>純資産変動計算書</vt:lpstr>
      <vt:lpstr>資金収支計算書</vt:lpstr>
      <vt:lpstr>行政コスト及び純資産変動計算書</vt:lpstr>
      <vt:lpstr>注記</vt:lpstr>
      <vt:lpstr>行政コスト及び純資産変動計算書!Print_Area</vt:lpstr>
      <vt:lpstr>行政コスト計算書!Print_Area</vt:lpstr>
      <vt:lpstr>資金収支計算書!Print_Area</vt:lpstr>
      <vt:lpstr>純資産変動計算書!Print_Area</vt:lpstr>
      <vt:lpstr>貸借対照表!Print_Area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2022-03-02T04:36:55Z</cp:lastPrinted>
  <dcterms:created xsi:type="dcterms:W3CDTF">2022-03-01T06:13:19Z</dcterms:created>
  <dcterms:modified xsi:type="dcterms:W3CDTF">2022-03-02T07:25:45Z</dcterms:modified>
</cp:coreProperties>
</file>