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財政課\財政課\公会計\02_財務書類作業用フォルダ\R04\71_HP公表データ_R04\HP掲載用\01_一般会計等\03_附属明細書（一般会計等）\"/>
    </mc:Choice>
  </mc:AlternateContent>
  <bookViews>
    <workbookView xWindow="-4650" yWindow="-21720" windowWidth="38640" windowHeight="21240" tabRatio="882"/>
  </bookViews>
  <sheets>
    <sheet name="有形固定資産" sheetId="7" r:id="rId1"/>
    <sheet name="増減の明細" sheetId="8" r:id="rId2"/>
    <sheet name="基金" sheetId="9" r:id="rId3"/>
    <sheet name="貸付金" sheetId="10" r:id="rId4"/>
    <sheet name="未収金及び長期延滞債権" sheetId="11" r:id="rId5"/>
    <sheet name="地方債（借入先別）" sheetId="12" r:id="rId6"/>
    <sheet name="地方債（利率別など）" sheetId="13" r:id="rId7"/>
    <sheet name="引当金" sheetId="20" r:id="rId8"/>
    <sheet name="補助金" sheetId="15" r:id="rId9"/>
    <sheet name="財源明細" sheetId="16" r:id="rId10"/>
    <sheet name="財源情報明細" sheetId="17" r:id="rId11"/>
    <sheet name="資金明細" sheetId="18" r:id="rId12"/>
    <sheet name="作成例" sheetId="19" state="hidden" r:id="rId13"/>
  </sheets>
  <definedNames>
    <definedName name="_xlnm.Print_Area" localSheetId="7">引当金!$A$1:$H$16</definedName>
    <definedName name="_xlnm.Print_Area" localSheetId="2">基金!$B$1:$L$38</definedName>
    <definedName name="_xlnm.Print_Area" localSheetId="10">財源情報明細!$B$1:$I$10</definedName>
    <definedName name="_xlnm.Print_Area" localSheetId="9">財源明細!$A$1:$G$22</definedName>
    <definedName name="_xlnm.Print_Area" localSheetId="12">作成例!$A$1:$U$40</definedName>
    <definedName name="_xlnm.Print_Area" localSheetId="1">増減の明細!$B$1:$N$60</definedName>
    <definedName name="_xlnm.Print_Area" localSheetId="3">貸付金!$B$1:$I$21</definedName>
    <definedName name="_xlnm.Print_Area" localSheetId="5">'地方債（借入先別）'!$A$1:$L$19</definedName>
    <definedName name="_xlnm.Print_Area" localSheetId="6">'地方債（利率別など）'!$A$1:$L$18</definedName>
    <definedName name="_xlnm.Print_Area" localSheetId="8">補助金!$A$1:$J$26</definedName>
    <definedName name="_xlnm.Print_Area" localSheetId="0">有形固定資産!$A$1:$M$51</definedName>
  </definedNames>
  <calcPr calcId="162913"/>
</workbook>
</file>

<file path=xl/calcChain.xml><?xml version="1.0" encoding="utf-8"?>
<calcChain xmlns="http://schemas.openxmlformats.org/spreadsheetml/2006/main">
  <c r="B11" i="13" l="1"/>
  <c r="B5" i="13"/>
  <c r="C15" i="12"/>
  <c r="C16" i="12"/>
  <c r="C17" i="12"/>
  <c r="C14" i="12"/>
  <c r="C8" i="12"/>
  <c r="C9" i="12"/>
  <c r="C10" i="12"/>
  <c r="C11" i="12"/>
  <c r="C12" i="12"/>
  <c r="C7" i="12"/>
  <c r="D26" i="7" l="1"/>
  <c r="D19" i="7"/>
  <c r="D9" i="7"/>
  <c r="G10" i="15" l="1"/>
  <c r="H9" i="17"/>
  <c r="D7" i="17"/>
  <c r="F9" i="17"/>
  <c r="C7" i="18"/>
  <c r="G24" i="15" l="1"/>
  <c r="G25" i="15" s="1"/>
  <c r="F17" i="16"/>
  <c r="F14" i="16"/>
  <c r="F11" i="16"/>
  <c r="D6" i="17"/>
  <c r="G9" i="17"/>
  <c r="D5" i="17"/>
  <c r="D9" i="17" s="1"/>
  <c r="E9" i="17"/>
  <c r="F18" i="16" l="1"/>
  <c r="F19" i="16" s="1"/>
  <c r="F15" i="20"/>
  <c r="G14" i="20" l="1"/>
  <c r="E15" i="20"/>
  <c r="G11" i="20"/>
  <c r="D15" i="20"/>
  <c r="G9" i="20"/>
  <c r="C15" i="20"/>
  <c r="G7" i="20"/>
  <c r="G15" i="20" l="1"/>
  <c r="D60" i="8" l="1"/>
  <c r="J32" i="7" l="1"/>
  <c r="K46" i="7"/>
  <c r="K38" i="7"/>
  <c r="K35" i="7"/>
  <c r="G42" i="7"/>
  <c r="H19" i="7"/>
  <c r="F9" i="7"/>
  <c r="G24" i="7"/>
  <c r="J24" i="7" s="1"/>
  <c r="G22" i="7"/>
  <c r="E9" i="7"/>
  <c r="G23" i="7"/>
  <c r="G15" i="7"/>
  <c r="G14" i="7"/>
  <c r="J14" i="7" s="1"/>
  <c r="G11" i="7"/>
  <c r="J11" i="7" s="1"/>
  <c r="I42" i="7"/>
  <c r="F42" i="7"/>
  <c r="E32" i="7"/>
  <c r="K47" i="7"/>
  <c r="K45" i="7"/>
  <c r="K43" i="7"/>
  <c r="K41" i="7"/>
  <c r="K40" i="7"/>
  <c r="K39" i="7"/>
  <c r="K37" i="7"/>
  <c r="K34" i="7"/>
  <c r="G17" i="7"/>
  <c r="G16" i="7"/>
  <c r="J16" i="7" s="1"/>
  <c r="G13" i="7"/>
  <c r="J13" i="7" s="1"/>
  <c r="K44" i="7" l="1"/>
  <c r="J42" i="7"/>
  <c r="J49" i="7"/>
  <c r="K36" i="7"/>
  <c r="I32" i="7"/>
  <c r="H42" i="7"/>
  <c r="H32" i="7"/>
  <c r="H49" i="7" s="1"/>
  <c r="G32" i="7"/>
  <c r="G49" i="7" s="1"/>
  <c r="K48" i="7"/>
  <c r="F32" i="7"/>
  <c r="F49" i="7" s="1"/>
  <c r="K33" i="7"/>
  <c r="E42" i="7"/>
  <c r="K42" i="7" s="1"/>
  <c r="D42" i="7"/>
  <c r="D32" i="7"/>
  <c r="D49" i="7" s="1"/>
  <c r="I19" i="7"/>
  <c r="I9" i="7"/>
  <c r="I26" i="7" s="1"/>
  <c r="J23" i="7"/>
  <c r="J22" i="7"/>
  <c r="J17" i="7"/>
  <c r="J15" i="7"/>
  <c r="H9" i="7"/>
  <c r="H26" i="7" s="1"/>
  <c r="F19" i="7"/>
  <c r="G21" i="7"/>
  <c r="J21" i="7" s="1"/>
  <c r="F26" i="7"/>
  <c r="G12" i="7"/>
  <c r="J12" i="7" s="1"/>
  <c r="G10" i="7"/>
  <c r="J10" i="7" s="1"/>
  <c r="G25" i="7"/>
  <c r="J25" i="7" s="1"/>
  <c r="E19" i="7"/>
  <c r="E26" i="7" s="1"/>
  <c r="G20" i="7"/>
  <c r="G18" i="7"/>
  <c r="J18" i="7" s="1"/>
  <c r="I49" i="7"/>
  <c r="E49" i="7" l="1"/>
  <c r="K32" i="7"/>
  <c r="J9" i="7"/>
  <c r="J20" i="7"/>
  <c r="J19" i="7" s="1"/>
  <c r="G19" i="7"/>
  <c r="G9" i="7"/>
  <c r="K49" i="7"/>
  <c r="G27" i="11"/>
  <c r="G28" i="11" s="1"/>
  <c r="D27" i="11"/>
  <c r="C27" i="11"/>
  <c r="D10" i="11"/>
  <c r="C10" i="11"/>
  <c r="G20" i="10"/>
  <c r="F20" i="10"/>
  <c r="E20" i="10"/>
  <c r="D20" i="10"/>
  <c r="D36" i="9"/>
  <c r="I36" i="9"/>
  <c r="H34" i="9"/>
  <c r="G26" i="7" l="1"/>
  <c r="C28" i="11"/>
  <c r="J26" i="7"/>
  <c r="H35" i="9"/>
  <c r="M60" i="8"/>
  <c r="H60" i="8"/>
  <c r="F60" i="8"/>
  <c r="E60" i="8"/>
  <c r="L21" i="8"/>
  <c r="K21" i="8"/>
  <c r="H21" i="8"/>
  <c r="F21" i="8"/>
  <c r="E21" i="8"/>
  <c r="D21" i="8"/>
  <c r="L18" i="12" l="1"/>
  <c r="K18" i="12"/>
  <c r="J18" i="12"/>
  <c r="I18" i="12"/>
  <c r="H18" i="12"/>
  <c r="G18" i="12"/>
  <c r="F18" i="12"/>
  <c r="E18" i="12"/>
  <c r="D18" i="12"/>
  <c r="C18" i="12"/>
  <c r="D28" i="11" l="1"/>
  <c r="H27" i="11"/>
  <c r="H28" i="11" s="1"/>
  <c r="H17" i="10"/>
  <c r="H18" i="10"/>
  <c r="H16" i="10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5" i="9"/>
  <c r="E36" i="9"/>
  <c r="F36" i="9"/>
  <c r="G36" i="9"/>
  <c r="K60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25" i="8"/>
  <c r="H20" i="10" l="1"/>
  <c r="H36" i="9"/>
  <c r="G60" i="8"/>
  <c r="L60" i="8"/>
  <c r="J60" i="8" l="1"/>
  <c r="I10" i="8" l="1"/>
  <c r="G11" i="8"/>
  <c r="G12" i="8"/>
  <c r="G13" i="8"/>
  <c r="G14" i="8"/>
  <c r="G15" i="8"/>
  <c r="G16" i="8"/>
  <c r="G17" i="8"/>
  <c r="G18" i="8"/>
  <c r="G19" i="8"/>
  <c r="G20" i="8"/>
  <c r="G10" i="8"/>
  <c r="G21" i="8" l="1"/>
  <c r="J21" i="8" l="1"/>
</calcChain>
</file>

<file path=xl/sharedStrings.xml><?xml version="1.0" encoding="utf-8"?>
<sst xmlns="http://schemas.openxmlformats.org/spreadsheetml/2006/main" count="517" uniqueCount="384">
  <si>
    <t>金額</t>
    <rPh sb="0" eb="2">
      <t>キンガク</t>
    </rPh>
    <phoneticPr fontId="4"/>
  </si>
  <si>
    <t>その他</t>
    <rPh sb="2" eb="3">
      <t>タ</t>
    </rPh>
    <phoneticPr fontId="4"/>
  </si>
  <si>
    <t>土地</t>
    <rPh sb="0" eb="2">
      <t>トチ</t>
    </rPh>
    <phoneticPr fontId="4"/>
  </si>
  <si>
    <t>その他</t>
    <rPh sb="2" eb="3">
      <t>ホカ</t>
    </rPh>
    <phoneticPr fontId="4"/>
  </si>
  <si>
    <t>有価証券</t>
    <rPh sb="0" eb="2">
      <t>ユウカ</t>
    </rPh>
    <rPh sb="2" eb="4">
      <t>ショウケン</t>
    </rPh>
    <phoneticPr fontId="4"/>
  </si>
  <si>
    <t>長期貸付金</t>
    <rPh sb="0" eb="2">
      <t>チョウキ</t>
    </rPh>
    <rPh sb="2" eb="5">
      <t>カシツケキン</t>
    </rPh>
    <phoneticPr fontId="4"/>
  </si>
  <si>
    <t>現金預金</t>
    <rPh sb="0" eb="2">
      <t>ゲンキン</t>
    </rPh>
    <rPh sb="2" eb="4">
      <t>ヨキン</t>
    </rPh>
    <phoneticPr fontId="4"/>
  </si>
  <si>
    <t>短期貸付金</t>
    <rPh sb="0" eb="2">
      <t>タンキ</t>
    </rPh>
    <rPh sb="2" eb="5">
      <t>カシツケキン</t>
    </rPh>
    <phoneticPr fontId="4"/>
  </si>
  <si>
    <t>人件費</t>
    <rPh sb="0" eb="3">
      <t>ジンケンヒ</t>
    </rPh>
    <phoneticPr fontId="4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</si>
  <si>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4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</si>
  <si>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4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</si>
  <si>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4"/>
  </si>
  <si>
    <t>物件費等</t>
    <rPh sb="0" eb="3">
      <t>ブッケンヒ</t>
    </rPh>
    <rPh sb="3" eb="4">
      <t>ナド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</si>
  <si>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</si>
  <si>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5">
      <t>ホシュウヒ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</si>
  <si>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</si>
  <si>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支払利息</t>
    <rPh sb="0" eb="2">
      <t>シハライ</t>
    </rPh>
    <rPh sb="2" eb="4">
      <t>リソク</t>
    </rPh>
    <phoneticPr fontId="4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</si>
  <si>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4"/>
  </si>
  <si>
    <t>移転費用</t>
    <rPh sb="0" eb="2">
      <t>イテン</t>
    </rPh>
    <rPh sb="2" eb="4">
      <t>ヒヨウ</t>
    </rPh>
    <phoneticPr fontId="4"/>
  </si>
  <si>
    <t>補助金等</t>
    <rPh sb="0" eb="4">
      <t>ホジョキンナド</t>
    </rPh>
    <phoneticPr fontId="4"/>
  </si>
  <si>
    <t>社会保障給付</t>
    <rPh sb="0" eb="2">
      <t>シャカイ</t>
    </rPh>
    <rPh sb="2" eb="4">
      <t>ホショウ</t>
    </rPh>
    <rPh sb="4" eb="6">
      <t>キュウフ</t>
    </rPh>
    <phoneticPr fontId="4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</si>
  <si>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4"/>
  </si>
  <si>
    <t>経常収益</t>
    <rPh sb="0" eb="2">
      <t>ケイジョウ</t>
    </rPh>
    <rPh sb="2" eb="4">
      <t>シュウエキ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</si>
  <si>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</si>
  <si>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純経常行政コスト</t>
    <rPh sb="0" eb="1">
      <t>ジュン</t>
    </rPh>
    <rPh sb="1" eb="3">
      <t>ケイジョウ</t>
    </rPh>
    <rPh sb="3" eb="5">
      <t>ギョウセイ</t>
    </rPh>
    <phoneticPr fontId="4"/>
  </si>
  <si>
    <t>臨時損失</t>
    <rPh sb="0" eb="2">
      <t>リンジ</t>
    </rPh>
    <rPh sb="2" eb="4">
      <t>ソンシツ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</si>
  <si>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</si>
  <si>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4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</si>
  <si>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4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</si>
  <si>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4"/>
  </si>
  <si>
    <t>臨時利益</t>
    <rPh sb="0" eb="2">
      <t>リンジ</t>
    </rPh>
    <rPh sb="2" eb="4">
      <t>リエキ</t>
    </rPh>
    <phoneticPr fontId="4"/>
  </si>
  <si>
    <t>資産売却益</t>
    <rPh sb="0" eb="2">
      <t>シサン</t>
    </rPh>
    <rPh sb="2" eb="5">
      <t>バイキャクエキ</t>
    </rPh>
    <phoneticPr fontId="4"/>
  </si>
  <si>
    <t>純行政コスト</t>
    <rPh sb="0" eb="1">
      <t>ジュン</t>
    </rPh>
    <rPh sb="1" eb="3">
      <t>ギョウセイ</t>
    </rPh>
    <phoneticPr fontId="4"/>
  </si>
  <si>
    <t>合計</t>
    <rPh sb="0" eb="2">
      <t>ゴウケイ</t>
    </rPh>
    <phoneticPr fontId="4"/>
  </si>
  <si>
    <t>税収等</t>
    <rPh sb="0" eb="2">
      <t>ゼイシュウ</t>
    </rPh>
    <rPh sb="2" eb="3">
      <t>ナド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</si>
  <si>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</si>
  <si>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その他の業務費用</t>
    <rPh sb="2" eb="3">
      <t>タ</t>
    </rPh>
    <rPh sb="4" eb="6">
      <t>ギョウム</t>
    </rPh>
    <rPh sb="6" eb="8">
      <t>ヒヨウ</t>
    </rPh>
    <phoneticPr fontId="4"/>
  </si>
  <si>
    <t>附属明細書</t>
    <rPh sb="0" eb="2">
      <t>フゾク</t>
    </rPh>
    <rPh sb="2" eb="5">
      <t>メイサイショ</t>
    </rPh>
    <phoneticPr fontId="19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</si>
  <si>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9"/>
  </si>
  <si>
    <t>（１）資産項目の明細</t>
    <rPh sb="3" eb="5">
      <t>シサン</t>
    </rPh>
    <rPh sb="5" eb="7">
      <t>コウモク</t>
    </rPh>
    <rPh sb="8" eb="10">
      <t>メイサイ</t>
    </rPh>
    <phoneticPr fontId="19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</si>
  <si>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9"/>
  </si>
  <si>
    <t>区分</t>
    <rPh sb="0" eb="2">
      <t>クブン</t>
    </rPh>
    <phoneticPr fontId="19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</si>
  <si>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</si>
  <si>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</si>
  <si>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</si>
  <si>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</si>
  <si>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</si>
  <si>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</si>
  <si>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9"/>
  </si>
  <si>
    <t xml:space="preserve"> 事業用資産</t>
    <rPh sb="1" eb="4">
      <t>ジギョウヨウ</t>
    </rPh>
    <rPh sb="4" eb="6">
      <t>シサン</t>
    </rPh>
    <phoneticPr fontId="19"/>
  </si>
  <si>
    <t>　  土地</t>
    <rPh sb="3" eb="5">
      <t>トチ</t>
    </rPh>
    <phoneticPr fontId="4"/>
  </si>
  <si>
    <t>　　立木竹</t>
    <rPh sb="2" eb="4">
      <t>タチキ</t>
    </rPh>
    <rPh sb="4" eb="5">
      <t>タケ</t>
    </rPh>
    <phoneticPr fontId="19"/>
  </si>
  <si>
    <t>　　建物</t>
    <rPh sb="2" eb="4">
      <t>タテモノ</t>
    </rPh>
    <phoneticPr fontId="4"/>
  </si>
  <si>
    <t>　　工作物</t>
    <rPh sb="2" eb="5">
      <t>コウサクブツ</t>
    </rPh>
    <phoneticPr fontId="4"/>
  </si>
  <si>
    <t>　　船舶</t>
    <rPh sb="2" eb="4">
      <t>センパク</t>
    </rPh>
    <phoneticPr fontId="19"/>
  </si>
  <si>
    <t>　　浮標等</t>
    <rPh sb="2" eb="4">
      <t>フヒョウ</t>
    </rPh>
    <rPh sb="4" eb="5">
      <t>ナド</t>
    </rPh>
    <phoneticPr fontId="19"/>
  </si>
  <si>
    <t>　　航空機</t>
    <rPh sb="2" eb="5">
      <t>コウクウキ</t>
    </rPh>
    <phoneticPr fontId="19"/>
  </si>
  <si>
    <t>　　その他</t>
    <rPh sb="4" eb="5">
      <t>タ</t>
    </rPh>
    <phoneticPr fontId="4"/>
  </si>
  <si>
    <t>　　建設仮勘定</t>
    <rPh sb="2" eb="4">
      <t>ケンセツ</t>
    </rPh>
    <rPh sb="4" eb="7">
      <t>カリカンジョウ</t>
    </rPh>
    <phoneticPr fontId="19"/>
  </si>
  <si>
    <t xml:space="preserve"> インフラ資産</t>
    <rPh sb="5" eb="7">
      <t>シサン</t>
    </rPh>
    <phoneticPr fontId="19"/>
  </si>
  <si>
    <t>　　土地</t>
    <rPh sb="2" eb="4">
      <t>トチ</t>
    </rPh>
    <phoneticPr fontId="4"/>
  </si>
  <si>
    <t>　　建物</t>
    <rPh sb="2" eb="4">
      <t>タテモノ</t>
    </rPh>
    <phoneticPr fontId="19"/>
  </si>
  <si>
    <t xml:space="preserve"> 物品</t>
    <rPh sb="1" eb="3">
      <t>ブッピン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</si>
  <si>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</si>
  <si>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19"/>
  </si>
  <si>
    <t>福祉</t>
    <rPh sb="0" eb="2">
      <t>フクシ</t>
    </rPh>
    <phoneticPr fontId="19"/>
  </si>
  <si>
    <t>環境衛生</t>
    <rPh sb="0" eb="2">
      <t>カンキョウ</t>
    </rPh>
    <rPh sb="2" eb="4">
      <t>エイセイ</t>
    </rPh>
    <phoneticPr fontId="19"/>
  </si>
  <si>
    <t>産業振興</t>
    <rPh sb="0" eb="2">
      <t>サンギョウ</t>
    </rPh>
    <rPh sb="2" eb="4">
      <t>シンコウ</t>
    </rPh>
    <phoneticPr fontId="19"/>
  </si>
  <si>
    <t>消防</t>
    <rPh sb="0" eb="2">
      <t>ショウボウ</t>
    </rPh>
    <phoneticPr fontId="19"/>
  </si>
  <si>
    <t>総務</t>
    <rPh sb="0" eb="2">
      <t>ソウム</t>
    </rPh>
    <phoneticPr fontId="19"/>
  </si>
  <si>
    <t>合計</t>
    <rPh sb="0" eb="2">
      <t>ゴウケイ</t>
    </rPh>
    <phoneticPr fontId="19"/>
  </si>
  <si>
    <t>③投資及び出資金の明細</t>
    <phoneticPr fontId="19"/>
  </si>
  <si>
    <t>市場価格のあるもの</t>
    <rPh sb="0" eb="2">
      <t>シジョウ</t>
    </rPh>
    <rPh sb="2" eb="4">
      <t>カカク</t>
    </rPh>
    <phoneticPr fontId="19"/>
  </si>
  <si>
    <t>銘柄名</t>
    <rPh sb="0" eb="2">
      <t>メイガラ</t>
    </rPh>
    <rPh sb="2" eb="3">
      <t>メイ</t>
    </rPh>
    <phoneticPr fontId="4"/>
  </si>
  <si>
    <t xml:space="preserve">
株数・口数など
（A）</t>
    <rPh sb="1" eb="3">
      <t>カブスウ</t>
    </rPh>
    <rPh sb="4" eb="5">
      <t>クチ</t>
    </rPh>
    <rPh sb="5" eb="6">
      <t>スウ</t>
    </rPh>
    <phoneticPr fontId="4"/>
  </si>
  <si>
    <t xml:space="preserve">
時価単価
（B）</t>
    <rPh sb="1" eb="3">
      <t>ジカ</t>
    </rPh>
    <rPh sb="3" eb="5">
      <t>タンカ</t>
    </rPh>
    <phoneticPr fontId="4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</si>
  <si>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4"/>
  </si>
  <si>
    <t xml:space="preserve">
取得単価
（D)</t>
    <rPh sb="1" eb="3">
      <t>シュトク</t>
    </rPh>
    <rPh sb="3" eb="5">
      <t>タンカ</t>
    </rPh>
    <phoneticPr fontId="4"/>
  </si>
  <si>
    <t>取得原価
（A）×（D)
（E)</t>
    <rPh sb="0" eb="2">
      <t>シュトク</t>
    </rPh>
    <rPh sb="2" eb="4">
      <t>ゲンカ</t>
    </rPh>
    <phoneticPr fontId="19"/>
  </si>
  <si>
    <t>評価差額
（C）－（E)
（F)</t>
    <rPh sb="0" eb="2">
      <t>ヒョウカ</t>
    </rPh>
    <rPh sb="2" eb="4">
      <t>サガク</t>
    </rPh>
    <phoneticPr fontId="19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</si>
  <si>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9"/>
  </si>
  <si>
    <t>相手先名</t>
    <rPh sb="0" eb="3">
      <t>アイテサキ</t>
    </rPh>
    <rPh sb="3" eb="4">
      <t>メイ</t>
    </rPh>
    <phoneticPr fontId="4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</si>
  <si>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4"/>
  </si>
  <si>
    <t xml:space="preserve">
資産
（B)</t>
    <rPh sb="1" eb="3">
      <t>シサン</t>
    </rPh>
    <phoneticPr fontId="4"/>
  </si>
  <si>
    <t xml:space="preserve">
負債
（C)</t>
    <rPh sb="1" eb="3">
      <t>フサイ</t>
    </rPh>
    <phoneticPr fontId="4"/>
  </si>
  <si>
    <t>純資産額
（B）－（C)
（D)</t>
    <rPh sb="0" eb="3">
      <t>ジュンシサン</t>
    </rPh>
    <rPh sb="3" eb="4">
      <t>ガク</t>
    </rPh>
    <phoneticPr fontId="4"/>
  </si>
  <si>
    <t xml:space="preserve">
資本金
（E)</t>
    <rPh sb="1" eb="4">
      <t>シホンキン</t>
    </rPh>
    <phoneticPr fontId="4"/>
  </si>
  <si>
    <t>出資割合（％）
（A）/（E)
（F)</t>
    <rPh sb="0" eb="2">
      <t>シュッシ</t>
    </rPh>
    <rPh sb="2" eb="4">
      <t>ワリアイ</t>
    </rPh>
    <phoneticPr fontId="4"/>
  </si>
  <si>
    <t>実質価額
（D)×（F)
（G)</t>
    <rPh sb="0" eb="2">
      <t>ジッシツ</t>
    </rPh>
    <rPh sb="2" eb="4">
      <t>カガク</t>
    </rPh>
    <phoneticPr fontId="19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</si>
  <si>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9"/>
  </si>
  <si>
    <t xml:space="preserve">
出資金額
（A)</t>
    <rPh sb="1" eb="3">
      <t>シュッシ</t>
    </rPh>
    <rPh sb="3" eb="5">
      <t>キンガク</t>
    </rPh>
    <phoneticPr fontId="4"/>
  </si>
  <si>
    <t xml:space="preserve">
強制評価減
（H)</t>
    <rPh sb="1" eb="3">
      <t>キョウセイ</t>
    </rPh>
    <rPh sb="3" eb="5">
      <t>ヒョウカ</t>
    </rPh>
    <rPh sb="5" eb="6">
      <t>ゲン</t>
    </rPh>
    <phoneticPr fontId="19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</si>
  <si>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9"/>
  </si>
  <si>
    <t>種類</t>
    <rPh sb="0" eb="2">
      <t>シュルイ</t>
    </rPh>
    <phoneticPr fontId="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</si>
  <si>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</si>
  <si>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④基金の明細</t>
    <phoneticPr fontId="19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</si>
  <si>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</si>
  <si>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</si>
  <si>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9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</si>
  <si>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9"/>
  </si>
  <si>
    <t>地方公営事業</t>
    <rPh sb="0" eb="2">
      <t>チホウ</t>
    </rPh>
    <rPh sb="2" eb="4">
      <t>コウエイ</t>
    </rPh>
    <rPh sb="4" eb="6">
      <t>ジギョウ</t>
    </rPh>
    <phoneticPr fontId="19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</si>
  <si>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4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</si>
  <si>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9"/>
  </si>
  <si>
    <t>地方三公社</t>
    <rPh sb="0" eb="2">
      <t>チホウ</t>
    </rPh>
    <rPh sb="2" eb="5">
      <t>サンコウシャ</t>
    </rPh>
    <phoneticPr fontId="19"/>
  </si>
  <si>
    <t>第三セクター等</t>
    <rPh sb="0" eb="1">
      <t>ダイ</t>
    </rPh>
    <rPh sb="1" eb="2">
      <t>サン</t>
    </rPh>
    <rPh sb="6" eb="7">
      <t>ナド</t>
    </rPh>
    <phoneticPr fontId="19"/>
  </si>
  <si>
    <t>その他の貸付金</t>
    <rPh sb="2" eb="3">
      <t>タ</t>
    </rPh>
    <rPh sb="4" eb="7">
      <t>カシツケキン</t>
    </rPh>
    <phoneticPr fontId="19"/>
  </si>
  <si>
    <t>⑤貸付金の明細</t>
    <phoneticPr fontId="19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</si>
  <si>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9"/>
  </si>
  <si>
    <t>⑦未収金の明細</t>
    <rPh sb="1" eb="4">
      <t>ミシュウキン</t>
    </rPh>
    <rPh sb="5" eb="7">
      <t>メイサイ</t>
    </rPh>
    <phoneticPr fontId="19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</si>
  <si>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</si>
  <si>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"/>
  </si>
  <si>
    <t>【貸付金】</t>
    <rPh sb="1" eb="4">
      <t>カシツケキン</t>
    </rPh>
    <phoneticPr fontId="4"/>
  </si>
  <si>
    <t>第三セクター等</t>
    <rPh sb="0" eb="1">
      <t>ダイ</t>
    </rPh>
    <rPh sb="1" eb="2">
      <t>サン</t>
    </rPh>
    <rPh sb="6" eb="7">
      <t>ナド</t>
    </rPh>
    <phoneticPr fontId="4"/>
  </si>
  <si>
    <t>小計</t>
    <rPh sb="0" eb="2">
      <t>ショウケイ</t>
    </rPh>
    <phoneticPr fontId="19"/>
  </si>
  <si>
    <t>【未収金】</t>
    <rPh sb="1" eb="4">
      <t>ミシュウキン</t>
    </rPh>
    <phoneticPr fontId="4"/>
  </si>
  <si>
    <t>税等未収金</t>
    <rPh sb="0" eb="1">
      <t>ゼイ</t>
    </rPh>
    <rPh sb="1" eb="2">
      <t>ナド</t>
    </rPh>
    <rPh sb="2" eb="5">
      <t>ミシュウキン</t>
    </rPh>
    <phoneticPr fontId="19"/>
  </si>
  <si>
    <t>その他の未収金</t>
    <rPh sb="2" eb="3">
      <t>タ</t>
    </rPh>
    <rPh sb="4" eb="7">
      <t>ミシュウキン</t>
    </rPh>
    <phoneticPr fontId="19"/>
  </si>
  <si>
    <t>（２）負債項目の明細</t>
    <rPh sb="3" eb="5">
      <t>フサイ</t>
    </rPh>
    <rPh sb="5" eb="7">
      <t>コウモク</t>
    </rPh>
    <rPh sb="8" eb="10">
      <t>メイサイ</t>
    </rPh>
    <phoneticPr fontId="19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</si>
  <si>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9"/>
  </si>
  <si>
    <t>地方債残高</t>
    <rPh sb="0" eb="3">
      <t>チホウサイ</t>
    </rPh>
    <rPh sb="3" eb="5">
      <t>ザンダカ</t>
    </rPh>
    <phoneticPr fontId="32"/>
  </si>
  <si>
    <t>政府資金</t>
    <rPh sb="0" eb="2">
      <t>セイフ</t>
    </rPh>
    <rPh sb="2" eb="4">
      <t>シキン</t>
    </rPh>
    <phoneticPr fontId="3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</si>
  <si>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2"/>
  </si>
  <si>
    <t>市中銀行</t>
    <rPh sb="0" eb="2">
      <t>シチュウ</t>
    </rPh>
    <rPh sb="2" eb="4">
      <t>ギンコウ</t>
    </rPh>
    <phoneticPr fontId="32"/>
  </si>
  <si>
    <t>その他の
金融機関</t>
    <rPh sb="2" eb="3">
      <t>タ</t>
    </rPh>
    <rPh sb="5" eb="7">
      <t>キンユウ</t>
    </rPh>
    <rPh sb="7" eb="9">
      <t>キカン</t>
    </rPh>
    <phoneticPr fontId="32"/>
  </si>
  <si>
    <t>市場公募債</t>
    <rPh sb="0" eb="2">
      <t>シジョウ</t>
    </rPh>
    <rPh sb="2" eb="5">
      <t>コウボサイ</t>
    </rPh>
    <phoneticPr fontId="32"/>
  </si>
  <si>
    <t>その他</t>
    <rPh sb="2" eb="3">
      <t>タ</t>
    </rPh>
    <phoneticPr fontId="32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</si>
  <si>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</si>
  <si>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</si>
  <si>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19"/>
  </si>
  <si>
    <t>　　一般公共事業</t>
    <rPh sb="2" eb="4">
      <t>イッパン</t>
    </rPh>
    <rPh sb="4" eb="6">
      <t>コウキョウ</t>
    </rPh>
    <rPh sb="6" eb="8">
      <t>ジギョウ</t>
    </rPh>
    <phoneticPr fontId="19"/>
  </si>
  <si>
    <t>　　公営住宅建設</t>
    <rPh sb="2" eb="4">
      <t>コウエイ</t>
    </rPh>
    <rPh sb="4" eb="6">
      <t>ジュウタク</t>
    </rPh>
    <rPh sb="6" eb="8">
      <t>ケンセツ</t>
    </rPh>
    <phoneticPr fontId="19"/>
  </si>
  <si>
    <t>　　災害復旧</t>
    <rPh sb="2" eb="4">
      <t>サイガイ</t>
    </rPh>
    <rPh sb="4" eb="6">
      <t>フッキュウ</t>
    </rPh>
    <phoneticPr fontId="19"/>
  </si>
  <si>
    <t>　　教育・福祉施設</t>
    <rPh sb="2" eb="4">
      <t>キョウイク</t>
    </rPh>
    <rPh sb="5" eb="7">
      <t>フクシ</t>
    </rPh>
    <rPh sb="7" eb="9">
      <t>シセツ</t>
    </rPh>
    <phoneticPr fontId="19"/>
  </si>
  <si>
    <t>　　一般単独事業</t>
    <rPh sb="2" eb="4">
      <t>イッパン</t>
    </rPh>
    <rPh sb="4" eb="6">
      <t>タンドク</t>
    </rPh>
    <rPh sb="6" eb="8">
      <t>ジギョウ</t>
    </rPh>
    <phoneticPr fontId="19"/>
  </si>
  <si>
    <t>　　その他</t>
    <rPh sb="4" eb="5">
      <t>ホカ</t>
    </rPh>
    <phoneticPr fontId="19"/>
  </si>
  <si>
    <t>【特別分】</t>
    <rPh sb="1" eb="3">
      <t>トクベツ</t>
    </rPh>
    <rPh sb="3" eb="4">
      <t>ブン</t>
    </rPh>
    <phoneticPr fontId="19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</si>
  <si>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3"/>
  </si>
  <si>
    <t>　　減税補てん債</t>
    <rPh sb="2" eb="4">
      <t>ゲンゼイ</t>
    </rPh>
    <rPh sb="4" eb="5">
      <t>ホ</t>
    </rPh>
    <rPh sb="7" eb="8">
      <t>サイ</t>
    </rPh>
    <phoneticPr fontId="33"/>
  </si>
  <si>
    <t>　　退職手当債</t>
    <rPh sb="2" eb="4">
      <t>タイショク</t>
    </rPh>
    <rPh sb="4" eb="6">
      <t>テアテ</t>
    </rPh>
    <rPh sb="6" eb="7">
      <t>サイ</t>
    </rPh>
    <phoneticPr fontId="33"/>
  </si>
  <si>
    <t>　　その他</t>
    <rPh sb="4" eb="5">
      <t>タ</t>
    </rPh>
    <phoneticPr fontId="3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</si>
  <si>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"/>
  </si>
  <si>
    <t>1.5％以下</t>
    <rPh sb="4" eb="6">
      <t>イカ</t>
    </rPh>
    <phoneticPr fontId="32"/>
  </si>
  <si>
    <t>1.5％超
2.0％以下</t>
    <rPh sb="4" eb="5">
      <t>チョウ</t>
    </rPh>
    <rPh sb="10" eb="12">
      <t>イカ</t>
    </rPh>
    <phoneticPr fontId="32"/>
  </si>
  <si>
    <t>2.0％超
2.5％以下</t>
    <rPh sb="4" eb="5">
      <t>チョウ</t>
    </rPh>
    <rPh sb="10" eb="12">
      <t>イカ</t>
    </rPh>
    <phoneticPr fontId="32"/>
  </si>
  <si>
    <t>2.5％超
3.0％以下</t>
    <rPh sb="4" eb="5">
      <t>チョウ</t>
    </rPh>
    <rPh sb="10" eb="12">
      <t>イカ</t>
    </rPh>
    <phoneticPr fontId="32"/>
  </si>
  <si>
    <t>3.0％超
3.5％以下</t>
    <rPh sb="4" eb="5">
      <t>チョウ</t>
    </rPh>
    <rPh sb="10" eb="12">
      <t>イカ</t>
    </rPh>
    <phoneticPr fontId="32"/>
  </si>
  <si>
    <t>3.5％超
4.0％以下</t>
    <rPh sb="4" eb="5">
      <t>チョウ</t>
    </rPh>
    <rPh sb="10" eb="12">
      <t>イカ</t>
    </rPh>
    <phoneticPr fontId="32"/>
  </si>
  <si>
    <t>4.0％超</t>
    <rPh sb="4" eb="5">
      <t>チョウ</t>
    </rPh>
    <phoneticPr fontId="32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</si>
  <si>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32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</si>
  <si>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4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</si>
  <si>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</si>
  <si>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</si>
  <si>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</si>
  <si>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</si>
  <si>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</si>
  <si>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</si>
  <si>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</si>
  <si>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</si>
  <si>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</si>
  <si>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</si>
  <si>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32"/>
  </si>
  <si>
    <t>契約条項の概要</t>
    <rPh sb="0" eb="2">
      <t>ケイヤク</t>
    </rPh>
    <rPh sb="2" eb="4">
      <t>ジョウコウ</t>
    </rPh>
    <rPh sb="5" eb="7">
      <t>ガイヨウ</t>
    </rPh>
    <phoneticPr fontId="32"/>
  </si>
  <si>
    <t>（単位：　　）</t>
    <phoneticPr fontId="4"/>
  </si>
  <si>
    <t>⑤引当金の明細</t>
    <rPh sb="1" eb="4">
      <t>ヒキアテキン</t>
    </rPh>
    <rPh sb="5" eb="7">
      <t>メイサイ</t>
    </rPh>
    <phoneticPr fontId="19"/>
  </si>
  <si>
    <t>区分</t>
    <rPh sb="0" eb="2">
      <t>クブン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</si>
  <si>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</si>
  <si>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</si>
  <si>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</si>
  <si>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</si>
  <si>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19"/>
  </si>
  <si>
    <t>その他</t>
    <rPh sb="2" eb="3">
      <t>タ</t>
    </rPh>
    <phoneticPr fontId="19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</si>
  <si>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9"/>
  </si>
  <si>
    <t>（１）補助金等の明細</t>
    <rPh sb="3" eb="7">
      <t>ホジョキンナド</t>
    </rPh>
    <rPh sb="8" eb="10">
      <t>メイサイ</t>
    </rPh>
    <phoneticPr fontId="19"/>
  </si>
  <si>
    <t>名称</t>
    <rPh sb="0" eb="2">
      <t>メイショウ</t>
    </rPh>
    <phoneticPr fontId="19"/>
  </si>
  <si>
    <t>相手先</t>
    <rPh sb="0" eb="3">
      <t>アイテサキ</t>
    </rPh>
    <phoneticPr fontId="19"/>
  </si>
  <si>
    <t>金額</t>
    <rPh sb="0" eb="2">
      <t>キンガク</t>
    </rPh>
    <phoneticPr fontId="19"/>
  </si>
  <si>
    <t>支出目的</t>
    <rPh sb="0" eb="2">
      <t>シシュツ</t>
    </rPh>
    <rPh sb="2" eb="4">
      <t>モクテキ</t>
    </rPh>
    <phoneticPr fontId="19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</si>
  <si>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9"/>
  </si>
  <si>
    <t>計</t>
    <rPh sb="0" eb="1">
      <t>ケイ</t>
    </rPh>
    <phoneticPr fontId="19"/>
  </si>
  <si>
    <t>その他の補助金等</t>
    <rPh sb="2" eb="3">
      <t>タ</t>
    </rPh>
    <rPh sb="4" eb="7">
      <t>ホジョキン</t>
    </rPh>
    <rPh sb="7" eb="8">
      <t>ナド</t>
    </rPh>
    <phoneticPr fontId="19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</si>
  <si>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9"/>
  </si>
  <si>
    <t>（１）財源の明細</t>
    <rPh sb="3" eb="5">
      <t>ザイゲン</t>
    </rPh>
    <rPh sb="6" eb="8">
      <t>メイサイ</t>
    </rPh>
    <phoneticPr fontId="19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</si>
  <si>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</si>
  <si>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</si>
  <si>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一般会計</t>
    <rPh sb="0" eb="2">
      <t>イッパン</t>
    </rPh>
    <rPh sb="2" eb="4">
      <t>カイケイ</t>
    </rPh>
    <phoneticPr fontId="4"/>
  </si>
  <si>
    <t>地方交付税</t>
    <rPh sb="0" eb="2">
      <t>チホウ</t>
    </rPh>
    <rPh sb="2" eb="5">
      <t>コウフゼイ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</si>
  <si>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</si>
  <si>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・・・・</t>
  </si>
  <si>
    <t>小計</t>
    <rPh sb="0" eb="2">
      <t>ショウケイ</t>
    </rPh>
    <phoneticPr fontId="4"/>
  </si>
  <si>
    <t>資本的
補助金</t>
    <rPh sb="0" eb="3">
      <t>シホンテキ</t>
    </rPh>
    <rPh sb="4" eb="7">
      <t>ホジョキン</t>
    </rPh>
    <phoneticPr fontId="19"/>
  </si>
  <si>
    <t>国庫支出金</t>
    <rPh sb="0" eb="2">
      <t>コッコ</t>
    </rPh>
    <rPh sb="2" eb="5">
      <t>シシュツキン</t>
    </rPh>
    <phoneticPr fontId="4"/>
  </si>
  <si>
    <t>都道府県等支出金</t>
    <rPh sb="0" eb="4">
      <t>トドウフケン</t>
    </rPh>
    <rPh sb="4" eb="5">
      <t>ナド</t>
    </rPh>
    <rPh sb="5" eb="8">
      <t>シシュツキン</t>
    </rPh>
    <phoneticPr fontId="4"/>
  </si>
  <si>
    <t>経常的
補助金</t>
    <rPh sb="0" eb="3">
      <t>ケイジョウテキ</t>
    </rPh>
    <rPh sb="4" eb="7">
      <t>ホジョキン</t>
    </rPh>
    <phoneticPr fontId="19"/>
  </si>
  <si>
    <t>特別会計</t>
    <rPh sb="0" eb="2">
      <t>トクベツ</t>
    </rPh>
    <rPh sb="2" eb="4">
      <t>カイケイ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</si>
  <si>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19"/>
  </si>
  <si>
    <t>内訳</t>
    <rPh sb="0" eb="2">
      <t>ウチワケ</t>
    </rPh>
    <phoneticPr fontId="19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</si>
  <si>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9"/>
  </si>
  <si>
    <t>地方債</t>
    <rPh sb="0" eb="3">
      <t>チホウサイ</t>
    </rPh>
    <phoneticPr fontId="19"/>
  </si>
  <si>
    <t>税収等</t>
    <rPh sb="0" eb="3">
      <t>ゼイシュウナド</t>
    </rPh>
    <phoneticPr fontId="19"/>
  </si>
  <si>
    <t>その他</t>
    <rPh sb="2" eb="3">
      <t>ホカ</t>
    </rPh>
    <phoneticPr fontId="19"/>
  </si>
  <si>
    <t>純行政コスト</t>
    <rPh sb="0" eb="1">
      <t>ジュン</t>
    </rPh>
    <rPh sb="1" eb="3">
      <t>ギョウセイ</t>
    </rPh>
    <phoneticPr fontId="19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</si>
  <si>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9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</si>
  <si>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9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</si>
  <si>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9"/>
  </si>
  <si>
    <t>（１）資金の明細</t>
    <rPh sb="3" eb="5">
      <t>シキン</t>
    </rPh>
    <rPh sb="6" eb="8">
      <t>メイサイ</t>
    </rPh>
    <phoneticPr fontId="19"/>
  </si>
  <si>
    <t>＜作成例＞</t>
    <rPh sb="1" eb="3">
      <t>サクセイ</t>
    </rPh>
    <rPh sb="3" eb="4">
      <t>レイ</t>
    </rPh>
    <phoneticPr fontId="4"/>
  </si>
  <si>
    <t>教育</t>
    <rPh sb="0" eb="2">
      <t>キョウイク</t>
    </rPh>
    <phoneticPr fontId="4"/>
  </si>
  <si>
    <t>福祉</t>
    <rPh sb="0" eb="2">
      <t>フクシ</t>
    </rPh>
    <phoneticPr fontId="4"/>
  </si>
  <si>
    <t>環境衛生</t>
    <rPh sb="0" eb="2">
      <t>カンキョウ</t>
    </rPh>
    <rPh sb="2" eb="4">
      <t>エイセイ</t>
    </rPh>
    <phoneticPr fontId="4"/>
  </si>
  <si>
    <t>産業振興</t>
    <rPh sb="0" eb="2">
      <t>サンギョウ</t>
    </rPh>
    <rPh sb="2" eb="4">
      <t>シンコウ</t>
    </rPh>
    <phoneticPr fontId="4"/>
  </si>
  <si>
    <t>消防</t>
    <rPh sb="0" eb="2">
      <t>ショウボウ</t>
    </rPh>
    <phoneticPr fontId="4"/>
  </si>
  <si>
    <t>総務</t>
    <rPh sb="0" eb="2">
      <t>ソウム</t>
    </rPh>
    <phoneticPr fontId="4"/>
  </si>
  <si>
    <t>　行政コスト計算書に係る行政目的別の明細</t>
    <phoneticPr fontId="4"/>
  </si>
  <si>
    <t>経常費用</t>
    <phoneticPr fontId="4"/>
  </si>
  <si>
    <t>業務費用</t>
    <phoneticPr fontId="4"/>
  </si>
  <si>
    <t>その他</t>
    <phoneticPr fontId="4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</si>
  <si>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9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</si>
  <si>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9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</si>
  <si>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9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</si>
  <si>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9"/>
  </si>
  <si>
    <t>現金預金</t>
    <rPh sb="0" eb="2">
      <t>ゲンキン</t>
    </rPh>
    <rPh sb="2" eb="4">
      <t>ヨキン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</si>
  <si>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</si>
  <si>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分担金・負担金</t>
    <rPh sb="0" eb="3">
      <t>ブンタンキン</t>
    </rPh>
    <rPh sb="4" eb="7">
      <t>フタンキン</t>
    </rPh>
    <phoneticPr fontId="4"/>
  </si>
  <si>
    <t>その他</t>
    <rPh sb="2" eb="3">
      <t>タ</t>
    </rPh>
    <phoneticPr fontId="4"/>
  </si>
  <si>
    <t>固定負債</t>
    <rPh sb="0" eb="2">
      <t>コテイ</t>
    </rPh>
    <rPh sb="2" eb="4">
      <t>フサイ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</si>
  <si>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</si>
  <si>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流動負債</t>
    <rPh sb="0" eb="2">
      <t>リュウドウ</t>
    </rPh>
    <rPh sb="2" eb="4">
      <t>フサイ</t>
    </rPh>
    <phoneticPr fontId="4"/>
  </si>
  <si>
    <t>賞与等引当金</t>
    <rPh sb="0" eb="3">
      <t>ショウヨトウ</t>
    </rPh>
    <rPh sb="3" eb="5">
      <t>ヒキアテ</t>
    </rPh>
    <rPh sb="5" eb="6">
      <t>キン</t>
    </rPh>
    <phoneticPr fontId="4"/>
  </si>
  <si>
    <t>該当なし</t>
    <rPh sb="0" eb="2">
      <t>ガイトウ</t>
    </rPh>
    <phoneticPr fontId="4"/>
  </si>
  <si>
    <t>市民税（個人）　</t>
  </si>
  <si>
    <t>市民税（法人）</t>
  </si>
  <si>
    <t>固定資産税</t>
  </si>
  <si>
    <t>軽自動車税　</t>
  </si>
  <si>
    <t>一般財団法人今治勤労福祉事業団</t>
  </si>
  <si>
    <t>離島航路運航資金貸付金</t>
  </si>
  <si>
    <t>農協結集型農業生産法人運営資金貸付金</t>
  </si>
  <si>
    <t>財政調整基金</t>
  </si>
  <si>
    <t>減債基金</t>
  </si>
  <si>
    <t>職員退職手当基金</t>
  </si>
  <si>
    <t>地域振興基金</t>
  </si>
  <si>
    <t>地域福祉基金</t>
  </si>
  <si>
    <t>郷土文化保存基金</t>
  </si>
  <si>
    <t>奨学金貸付基金</t>
  </si>
  <si>
    <t>緑のまちづくり基金</t>
  </si>
  <si>
    <t>文化施設基金</t>
  </si>
  <si>
    <t>河野美術館運営基金</t>
  </si>
  <si>
    <t>大三島美術館基金</t>
  </si>
  <si>
    <t>文化振興基金</t>
  </si>
  <si>
    <t>お供馬導入事業基金</t>
  </si>
  <si>
    <t>国際人育成基金</t>
  </si>
  <si>
    <t>福祉人材育成基金</t>
  </si>
  <si>
    <t>教育施設整備基金</t>
  </si>
  <si>
    <t>観光振興基金</t>
  </si>
  <si>
    <t>合併振興基金</t>
  </si>
  <si>
    <t>ふるさと振興基金</t>
  </si>
  <si>
    <t>ふるさと・水と土保全基金</t>
  </si>
  <si>
    <t>市民活動推進基金</t>
  </si>
  <si>
    <t>雑用水道事業基金</t>
  </si>
  <si>
    <t>土地開発基金</t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</si>
  <si>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</si>
  <si>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今治市土地開発公社</t>
  </si>
  <si>
    <t>公益財団法人桧垣育英会</t>
  </si>
  <si>
    <t>一般財団法人今治地域地場産業振興センター</t>
  </si>
  <si>
    <t>一般財団法人今治市多目的温泉保養館管理公社</t>
  </si>
  <si>
    <t>公益財団法人加根又育英会</t>
  </si>
  <si>
    <t>水道事業会計</t>
  </si>
  <si>
    <t>株式会社大三島ブルーライン</t>
  </si>
  <si>
    <t>今治ＣＡＴＶ株式会社</t>
  </si>
  <si>
    <t>株式会社今治繊維リソースセンター</t>
  </si>
  <si>
    <t>今治コミュニティ放送株式会社</t>
  </si>
  <si>
    <t>瀬戸内運輸株式会社</t>
  </si>
  <si>
    <t>瀬戸内海交通株式会社</t>
  </si>
  <si>
    <t>株式会社愛媛ＦＣ</t>
  </si>
  <si>
    <t>愛媛県民球団株式会社</t>
  </si>
  <si>
    <t>愛媛県農業信用基金協会</t>
  </si>
  <si>
    <t>越智今治森林組合</t>
  </si>
  <si>
    <t>愛媛県信用保証協会</t>
  </si>
  <si>
    <t>公益財団法人愛媛県市町振興協会</t>
  </si>
  <si>
    <t>一般財団法人愛媛県市町村職員互助会</t>
  </si>
  <si>
    <t>公益財団法人愛媛アイバンク</t>
  </si>
  <si>
    <t>公益財団法人愛媛の森林基金</t>
  </si>
  <si>
    <t>公益財団法人愛媛県国際交流協会</t>
  </si>
  <si>
    <t>一般財団法人砂防フロンティア整備推進機構</t>
  </si>
  <si>
    <t>公益財団法人愛媛県暴力追放推進センター</t>
  </si>
  <si>
    <t>財団法人愛媛県廃棄物処理センター</t>
  </si>
  <si>
    <t>一般財団法人沿岸技術研究センター</t>
  </si>
  <si>
    <t>一般財団法人みなと総合研究財団</t>
  </si>
  <si>
    <t>一般財団法人港湾空港総合技術センター</t>
  </si>
  <si>
    <t>うち1年内
償還予定</t>
    <rPh sb="3" eb="5">
      <t>ネンナイ</t>
    </rPh>
    <rPh sb="6" eb="8">
      <t>ショウカン</t>
    </rPh>
    <rPh sb="8" eb="10">
      <t>ヨテイ</t>
    </rPh>
    <phoneticPr fontId="4"/>
  </si>
  <si>
    <t>住宅新築資金等貸付金</t>
    <phoneticPr fontId="4"/>
  </si>
  <si>
    <t>地方航路船舶建造費貸付金</t>
  </si>
  <si>
    <t>公益財団法人河野育英会</t>
    <rPh sb="0" eb="2">
      <t>コウエキ</t>
    </rPh>
    <rPh sb="2" eb="4">
      <t>ザイダン</t>
    </rPh>
    <rPh sb="4" eb="6">
      <t>ホウジン</t>
    </rPh>
    <rPh sb="6" eb="8">
      <t>コウノ</t>
    </rPh>
    <rPh sb="8" eb="11">
      <t>イクエイカイ</t>
    </rPh>
    <phoneticPr fontId="4"/>
  </si>
  <si>
    <t>一般財団法人今治文化振興会</t>
    <rPh sb="0" eb="2">
      <t>イッパン</t>
    </rPh>
    <rPh sb="2" eb="4">
      <t>ザイダン</t>
    </rPh>
    <rPh sb="4" eb="6">
      <t>ホウジン</t>
    </rPh>
    <rPh sb="6" eb="8">
      <t>イマバリ</t>
    </rPh>
    <rPh sb="8" eb="10">
      <t>ブンカ</t>
    </rPh>
    <rPh sb="10" eb="13">
      <t>シンコウカイ</t>
    </rPh>
    <phoneticPr fontId="4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</si>
  <si>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</si>
  <si>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合計</t>
    <rPh sb="0" eb="2">
      <t>ゴウケイ</t>
    </rPh>
    <phoneticPr fontId="2"/>
  </si>
  <si>
    <t>株式会社ＩＪＣ</t>
    <rPh sb="0" eb="4">
      <t>カブシキガイシャ</t>
    </rPh>
    <phoneticPr fontId="3"/>
  </si>
  <si>
    <t>芸予汽船株式会社</t>
    <rPh sb="4" eb="8">
      <t>カブシキガイシャ</t>
    </rPh>
    <phoneticPr fontId="3"/>
  </si>
  <si>
    <t>全国漁業信用基金協会　愛媛支部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1" eb="13">
      <t>エヒメ</t>
    </rPh>
    <rPh sb="13" eb="15">
      <t>シブ</t>
    </rPh>
    <phoneticPr fontId="2"/>
  </si>
  <si>
    <t>公益財団法人えひめ農林漁業振興機構</t>
    <rPh sb="0" eb="2">
      <t>コウエキ</t>
    </rPh>
    <rPh sb="2" eb="4">
      <t>ザイダン</t>
    </rPh>
    <rPh sb="4" eb="6">
      <t>ホウジン</t>
    </rPh>
    <rPh sb="9" eb="11">
      <t>ノウリン</t>
    </rPh>
    <rPh sb="11" eb="13">
      <t>ギョギョウ</t>
    </rPh>
    <rPh sb="13" eb="15">
      <t>シンコウ</t>
    </rPh>
    <rPh sb="15" eb="17">
      <t>キコウ</t>
    </rPh>
    <phoneticPr fontId="3"/>
  </si>
  <si>
    <t>公益財団法人愛媛県スポーツ協会</t>
  </si>
  <si>
    <t>公益財団法人愛媛県文化振興財団</t>
    <rPh sb="8" eb="9">
      <t>ケン</t>
    </rPh>
    <phoneticPr fontId="2"/>
  </si>
  <si>
    <t>公益財団法人リバーフロント研究所</t>
    <rPh sb="13" eb="16">
      <t>ケンキュウショ</t>
    </rPh>
    <phoneticPr fontId="2"/>
  </si>
  <si>
    <t>財団法人愛媛腎臓バンク</t>
    <rPh sb="0" eb="2">
      <t>ザイダン</t>
    </rPh>
    <rPh sb="2" eb="4">
      <t>ホウジン</t>
    </rPh>
    <phoneticPr fontId="3"/>
  </si>
  <si>
    <t>公益社団法人愛媛県園芸振興基金協会</t>
    <rPh sb="0" eb="2">
      <t>コウエキ</t>
    </rPh>
    <rPh sb="2" eb="4">
      <t>シャダン</t>
    </rPh>
    <rPh sb="4" eb="6">
      <t>ホウジン</t>
    </rPh>
    <phoneticPr fontId="3"/>
  </si>
  <si>
    <t>公益財団法人えひめ海づくり基金</t>
    <rPh sb="9" eb="10">
      <t>ウミ</t>
    </rPh>
    <rPh sb="13" eb="15">
      <t>キキン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</si>
  <si>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</si>
  <si>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森林環境整備基金</t>
  </si>
  <si>
    <t>民生費負担金</t>
    <rPh sb="0" eb="2">
      <t>ミンセイ</t>
    </rPh>
    <rPh sb="2" eb="3">
      <t>ヒ</t>
    </rPh>
    <rPh sb="3" eb="6">
      <t>フタンキン</t>
    </rPh>
    <phoneticPr fontId="2"/>
  </si>
  <si>
    <t>諸収入</t>
    <rPh sb="0" eb="1">
      <t>ショ</t>
    </rPh>
    <rPh sb="1" eb="3">
      <t>シュウニュウ</t>
    </rPh>
    <phoneticPr fontId="2"/>
  </si>
  <si>
    <t>その他</t>
    <rPh sb="2" eb="3">
      <t>タ</t>
    </rPh>
    <phoneticPr fontId="2"/>
  </si>
  <si>
    <t>-</t>
    <phoneticPr fontId="4"/>
  </si>
  <si>
    <t>-</t>
    <phoneticPr fontId="4"/>
  </si>
  <si>
    <t>-</t>
  </si>
  <si>
    <t>簡易水道事業会計</t>
    <rPh sb="0" eb="4">
      <t>カンイスイドウ</t>
    </rPh>
    <rPh sb="4" eb="6">
      <t>ジギョウ</t>
    </rPh>
    <rPh sb="6" eb="8">
      <t>カイケイ</t>
    </rPh>
    <phoneticPr fontId="2"/>
  </si>
  <si>
    <t>株式会社Free</t>
    <phoneticPr fontId="4"/>
  </si>
  <si>
    <t>公益財団法人愛媛県スポーツ振興事業団</t>
    <phoneticPr fontId="4"/>
  </si>
  <si>
    <t>過疎地域持続的発展基金</t>
    <rPh sb="4" eb="7">
      <t>ジゾクテキ</t>
    </rPh>
    <rPh sb="7" eb="11">
      <t>ハッテンキキン</t>
    </rPh>
    <phoneticPr fontId="6"/>
  </si>
  <si>
    <t>スポーツ振興基金</t>
  </si>
  <si>
    <t>新型コロナウイルス感染症対策利子補給基金</t>
  </si>
  <si>
    <t>今治市庁舎整備基金</t>
  </si>
  <si>
    <t>今治市こども未来基金</t>
  </si>
  <si>
    <t>元気な今治・平林基金</t>
  </si>
  <si>
    <t>使用料</t>
    <rPh sb="0" eb="3">
      <t>シヨウリョウ</t>
    </rPh>
    <phoneticPr fontId="2"/>
  </si>
  <si>
    <t>国庫支出金</t>
    <rPh sb="0" eb="5">
      <t>コッコシシュツキン</t>
    </rPh>
    <phoneticPr fontId="2"/>
  </si>
  <si>
    <t>県支出金</t>
    <rPh sb="0" eb="4">
      <t>ケンシシュツキン</t>
    </rPh>
    <phoneticPr fontId="2"/>
  </si>
  <si>
    <t>市たばこ税</t>
    <rPh sb="0" eb="1">
      <t>シ</t>
    </rPh>
    <rPh sb="4" eb="5">
      <t>ゼイ</t>
    </rPh>
    <phoneticPr fontId="2"/>
  </si>
  <si>
    <t>財産貸付収入</t>
    <rPh sb="0" eb="2">
      <t>ザイサン</t>
    </rPh>
    <rPh sb="2" eb="6">
      <t>カシツケシュウニュウ</t>
    </rPh>
    <phoneticPr fontId="2"/>
  </si>
  <si>
    <t>貸付金</t>
    <phoneticPr fontId="4"/>
  </si>
  <si>
    <t>養護老人ホーム整備費</t>
  </si>
  <si>
    <t>地域ため池総合整備事業費</t>
  </si>
  <si>
    <t>浄化槽設置整備費</t>
  </si>
  <si>
    <t>後期高齢者医療療養給付費</t>
  </si>
  <si>
    <t>公共下水道事業会計（負担金）</t>
    <rPh sb="10" eb="13">
      <t>フタンキン</t>
    </rPh>
    <phoneticPr fontId="21"/>
  </si>
  <si>
    <t>電力・ガス・食料品等価格高騰緊急支援給付金</t>
  </si>
  <si>
    <t>私立認定こども園給付費</t>
  </si>
  <si>
    <t>私立幼稚園給付費</t>
  </si>
  <si>
    <t>生活交通バス路線維持・確保対策事業費</t>
  </si>
  <si>
    <t>住民税非課税世帯等臨時特別給付金</t>
  </si>
  <si>
    <t>地域型保育給付費</t>
  </si>
  <si>
    <t>水道事業会計（補助金）</t>
    <rPh sb="7" eb="10">
      <t>ホジョキン</t>
    </rPh>
    <phoneticPr fontId="21"/>
  </si>
  <si>
    <t>離島航路運航費</t>
  </si>
  <si>
    <t>多面的機能支払交付金事業費</t>
  </si>
  <si>
    <t>市税</t>
    <rPh sb="0" eb="2">
      <t>シゼイ</t>
    </rPh>
    <phoneticPr fontId="4"/>
  </si>
  <si>
    <t>-</t>
    <phoneticPr fontId="4"/>
  </si>
  <si>
    <t>大谷墓園墓地管理基金</t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</si>
  <si>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19"/>
  </si>
  <si>
    <t>（単位：百万円）</t>
    <rPh sb="1" eb="3">
      <t>タンイ</t>
    </rPh>
    <rPh sb="6" eb="7">
      <t>エン</t>
    </rPh>
    <phoneticPr fontId="19"/>
  </si>
  <si>
    <t>固定資産</t>
    <rPh sb="0" eb="2">
      <t>コテイ</t>
    </rPh>
    <rPh sb="2" eb="4">
      <t>シサン</t>
    </rPh>
    <phoneticPr fontId="4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</si>
  <si>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</si>
  <si>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</si>
  <si>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流動資産</t>
    <rPh sb="0" eb="2">
      <t>リュウドウ</t>
    </rPh>
    <rPh sb="2" eb="4">
      <t>シサン</t>
    </rPh>
    <phoneticPr fontId="4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</si>
  <si>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4"/>
  </si>
  <si>
    <t>社会福祉事業者</t>
    <rPh sb="0" eb="2">
      <t>シャカイ</t>
    </rPh>
    <rPh sb="2" eb="4">
      <t>フクシ</t>
    </rPh>
    <rPh sb="4" eb="6">
      <t>ジギョウ</t>
    </rPh>
    <rPh sb="6" eb="7">
      <t>シャ</t>
    </rPh>
    <phoneticPr fontId="4"/>
  </si>
  <si>
    <t>養護老人ホームの整備に対する補助金</t>
    <rPh sb="11" eb="12">
      <t>タイ</t>
    </rPh>
    <rPh sb="14" eb="17">
      <t>ホジョキン</t>
    </rPh>
    <phoneticPr fontId="4"/>
  </si>
  <si>
    <t>合併処理浄化槽設置者</t>
    <phoneticPr fontId="4"/>
  </si>
  <si>
    <t>合併処理浄化槽の設置者に対する支援</t>
    <phoneticPr fontId="4"/>
  </si>
  <si>
    <t>愛媛県後期高齢者医療広域連合</t>
    <phoneticPr fontId="4"/>
  </si>
  <si>
    <t>愛媛県後期高齢者医療広域連合に対する療養給付費負担金</t>
    <phoneticPr fontId="4"/>
  </si>
  <si>
    <t>市民</t>
    <rPh sb="0" eb="2">
      <t>シミン</t>
    </rPh>
    <phoneticPr fontId="4"/>
  </si>
  <si>
    <t>住民税非課税世帯に対する臨時特別給付金</t>
    <rPh sb="0" eb="3">
      <t>ジュウミンゼイ</t>
    </rPh>
    <rPh sb="3" eb="6">
      <t>ヒカゼイ</t>
    </rPh>
    <rPh sb="6" eb="8">
      <t>セタイ</t>
    </rPh>
    <rPh sb="9" eb="10">
      <t>タイ</t>
    </rPh>
    <rPh sb="12" eb="14">
      <t>リンジ</t>
    </rPh>
    <rPh sb="14" eb="16">
      <t>トクベツ</t>
    </rPh>
    <rPh sb="16" eb="19">
      <t>キュウフキン</t>
    </rPh>
    <phoneticPr fontId="4"/>
  </si>
  <si>
    <t>認定こども園</t>
    <phoneticPr fontId="4"/>
  </si>
  <si>
    <t>私立認定子ども園に対する施設型給付費の交付</t>
    <phoneticPr fontId="4"/>
  </si>
  <si>
    <t>バス運行事業者</t>
    <phoneticPr fontId="4"/>
  </si>
  <si>
    <t>生活交通バス路線の運行における経常欠損の補てん</t>
    <phoneticPr fontId="4"/>
  </si>
  <si>
    <t>私立幼稚園</t>
    <phoneticPr fontId="4"/>
  </si>
  <si>
    <t>私立幼稚園に対する施設型給付費の交付</t>
    <phoneticPr fontId="4"/>
  </si>
  <si>
    <t>公共下水道事業会計</t>
    <phoneticPr fontId="4"/>
  </si>
  <si>
    <t>公共下水道事業会計に対する負担金及び補助金</t>
    <phoneticPr fontId="4"/>
  </si>
  <si>
    <t>給付対象事業者</t>
    <phoneticPr fontId="4"/>
  </si>
  <si>
    <t>地域型保育給付費の交付</t>
    <phoneticPr fontId="4"/>
  </si>
  <si>
    <t>水道事業会計</t>
    <phoneticPr fontId="4"/>
  </si>
  <si>
    <t>水道事業会計に対する補助金</t>
    <phoneticPr fontId="4"/>
  </si>
  <si>
    <t>離島航路事業者</t>
    <phoneticPr fontId="4"/>
  </si>
  <si>
    <t>離島航路の運行における経常欠損の補てん</t>
    <phoneticPr fontId="4"/>
  </si>
  <si>
    <t>農業者組織</t>
    <rPh sb="0" eb="3">
      <t>ノウギョウシャ</t>
    </rPh>
    <rPh sb="3" eb="5">
      <t>ソシキ</t>
    </rPh>
    <phoneticPr fontId="4"/>
  </si>
  <si>
    <t>農業者組織が行う農地、農道、水路等の保全に向けた共同活動に対する支援</t>
    <rPh sb="0" eb="3">
      <t>ノウギョウシャ</t>
    </rPh>
    <rPh sb="3" eb="5">
      <t>ソシキ</t>
    </rPh>
    <rPh sb="6" eb="7">
      <t>オコナ</t>
    </rPh>
    <rPh sb="8" eb="10">
      <t>ノウチ</t>
    </rPh>
    <rPh sb="11" eb="13">
      <t>ノウドウ</t>
    </rPh>
    <rPh sb="14" eb="16">
      <t>スイロ</t>
    </rPh>
    <rPh sb="16" eb="17">
      <t>トウ</t>
    </rPh>
    <rPh sb="18" eb="20">
      <t>ホゼン</t>
    </rPh>
    <rPh sb="21" eb="22">
      <t>ム</t>
    </rPh>
    <rPh sb="24" eb="26">
      <t>キョウドウ</t>
    </rPh>
    <rPh sb="26" eb="28">
      <t>カツドウ</t>
    </rPh>
    <rPh sb="29" eb="30">
      <t>タイ</t>
    </rPh>
    <rPh sb="32" eb="34">
      <t>シエン</t>
    </rPh>
    <phoneticPr fontId="4"/>
  </si>
  <si>
    <t>病院群輪番制救急医療施設運営費</t>
    <phoneticPr fontId="4"/>
  </si>
  <si>
    <t>市内救急告示病院（県立今治病院除く）</t>
    <rPh sb="0" eb="2">
      <t>シナイ</t>
    </rPh>
    <rPh sb="2" eb="4">
      <t>キュウキュウ</t>
    </rPh>
    <rPh sb="4" eb="6">
      <t>コクジ</t>
    </rPh>
    <rPh sb="6" eb="8">
      <t>ビョウイン</t>
    </rPh>
    <phoneticPr fontId="4"/>
  </si>
  <si>
    <t>二次救急医療輪番制の運営に対する支援</t>
    <rPh sb="0" eb="2">
      <t>ニジ</t>
    </rPh>
    <rPh sb="2" eb="4">
      <t>キュウキュウ</t>
    </rPh>
    <rPh sb="4" eb="6">
      <t>イリョウ</t>
    </rPh>
    <rPh sb="6" eb="9">
      <t>リンバンセイ</t>
    </rPh>
    <rPh sb="10" eb="12">
      <t>ウンエイ</t>
    </rPh>
    <rPh sb="13" eb="14">
      <t>タイ</t>
    </rPh>
    <rPh sb="16" eb="18">
      <t>シエン</t>
    </rPh>
    <phoneticPr fontId="4"/>
  </si>
  <si>
    <t>一般農道整備事業費</t>
    <phoneticPr fontId="4"/>
  </si>
  <si>
    <t>愛媛県</t>
    <phoneticPr fontId="4"/>
  </si>
  <si>
    <t>農道整備に係る県事業に対する今治市の経費負担</t>
    <rPh sb="0" eb="2">
      <t>ノウドウ</t>
    </rPh>
    <phoneticPr fontId="4"/>
  </si>
  <si>
    <t>ため池整備に係る県事業に対する今治市の経費負担</t>
    <rPh sb="2" eb="3">
      <t>イケ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</si>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</sst>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,;\-#,##0,;&quot;-&quot;"/>
    <numFmt numFmtId="177" formatCode="#,##0;&quot;△ &quot;#,##0"/>
    <numFmt numFmtId="178" formatCode="_(* #,##0_);_(* \(#,##0\);_(* &quot;-&quot;_);_(@_)"/>
    <numFmt numFmtId="179" formatCode="&quot;(&quot;0%&quot;)   &quot;;[Red]\-&quot;(&quot;0%&quot;)   &quot;;&quot;－    &quot;"/>
    <numFmt numFmtId="180" formatCode="&quot;(&quot;0.00%&quot;)   &quot;;[Red]\-&quot;(&quot;0.00%&quot;)   &quot;;&quot;－    &quot;"/>
    <numFmt numFmtId="181" formatCode="0.00%;[Red]\-0.00%;&quot;－&quot;"/>
    <numFmt numFmtId="182" formatCode="&quot;¥&quot;#,##0;[Red]\-&quot;¥&quot;#,##0"/>
    <numFmt numFmtId="183" formatCode="#,##0;[Red]\-#,##0;&quot;－&quot;"/>
    <numFmt numFmtId="184" formatCode="yyyy/m/d;@"/>
    <numFmt numFmtId="185" formatCode="0_ "/>
  </numFmts>
  <fonts count="8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Arial"/>
      <family val="2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2"/>
      <name val="Arial"/>
      <family val="2"/>
    </font>
    <font>
      <sz val="11"/>
      <name val="ＭＳ 明朝"/>
      <family val="1"/>
      <charset val="128"/>
    </font>
    <font>
      <sz val="8"/>
      <color theme="1"/>
      <name val="ＭＳ Ｐゴシック"/>
      <family val="3"/>
      <charset val="128"/>
      <scheme val="major"/>
    </font>
    <font>
      <sz val="8"/>
      <name val="ＭＳ ゴシック"/>
      <family val="3"/>
      <charset val="128"/>
    </font>
    <font>
      <sz val="10"/>
      <name val="ＭＳ　Ｐゴシック"/>
      <family val="3"/>
      <charset val="128"/>
    </font>
    <font>
      <sz val="9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2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6" fillId="0" borderId="31">
      <alignment horizontal="center" vertical="center"/>
    </xf>
    <xf numFmtId="9" fontId="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3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3" fillId="9" borderId="39" applyNumberFormat="0" applyFont="0" applyAlignment="0" applyProtection="0">
      <alignment vertical="center"/>
    </xf>
    <xf numFmtId="0" fontId="9" fillId="34" borderId="41" applyNumberFormat="0" applyFont="0" applyAlignment="0" applyProtection="0">
      <alignment vertical="center"/>
    </xf>
    <xf numFmtId="0" fontId="9" fillId="34" borderId="41" applyNumberFormat="0" applyFont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7" borderId="3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78" fontId="52" fillId="0" borderId="0" applyFont="0" applyFill="0" applyBorder="0" applyAlignment="0" applyProtection="0"/>
    <xf numFmtId="0" fontId="53" fillId="0" borderId="32" applyNumberFormat="0" applyFill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40" applyNumberFormat="0" applyFill="0" applyAlignment="0" applyProtection="0">
      <alignment vertical="center"/>
    </xf>
    <xf numFmtId="0" fontId="57" fillId="7" borderId="3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" borderId="35" applyNumberFormat="0" applyAlignment="0" applyProtection="0">
      <alignment vertical="center"/>
    </xf>
    <xf numFmtId="0" fontId="52" fillId="0" borderId="0"/>
    <xf numFmtId="0" fontId="2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38" applyNumberFormat="0" applyAlignment="0" applyProtection="0">
      <alignment vertical="center"/>
    </xf>
    <xf numFmtId="0" fontId="62" fillId="8" borderId="38" applyNumberFormat="0" applyAlignment="0" applyProtection="0">
      <alignment vertical="center"/>
    </xf>
    <xf numFmtId="0" fontId="62" fillId="8" borderId="38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23" fillId="9" borderId="39" applyNumberFormat="0" applyFont="0" applyAlignment="0" applyProtection="0">
      <alignment vertical="center"/>
    </xf>
    <xf numFmtId="0" fontId="8" fillId="9" borderId="39" applyNumberFormat="0" applyFont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64" fillId="0" borderId="37" applyNumberFormat="0" applyFill="0" applyAlignment="0" applyProtection="0">
      <alignment vertical="center"/>
    </xf>
    <xf numFmtId="0" fontId="64" fillId="0" borderId="37" applyNumberFormat="0" applyFill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0" fillId="7" borderId="35" applyNumberFormat="0" applyAlignment="0" applyProtection="0">
      <alignment vertical="center"/>
    </xf>
    <xf numFmtId="0" fontId="66" fillId="7" borderId="35" applyNumberFormat="0" applyAlignment="0" applyProtection="0">
      <alignment vertical="center"/>
    </xf>
    <xf numFmtId="0" fontId="66" fillId="7" borderId="3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70" fillId="0" borderId="34" applyNumberFormat="0" applyFill="0" applyAlignment="0" applyProtection="0">
      <alignment vertical="center"/>
    </xf>
    <xf numFmtId="0" fontId="70" fillId="0" borderId="3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40" applyNumberFormat="0" applyFill="0" applyAlignment="0" applyProtection="0">
      <alignment vertical="center"/>
    </xf>
    <xf numFmtId="0" fontId="71" fillId="0" borderId="40" applyNumberFormat="0" applyFill="0" applyAlignment="0" applyProtection="0">
      <alignment vertical="center"/>
    </xf>
    <xf numFmtId="0" fontId="71" fillId="0" borderId="40" applyNumberFormat="0" applyFill="0" applyAlignment="0" applyProtection="0">
      <alignment vertical="center"/>
    </xf>
    <xf numFmtId="0" fontId="57" fillId="7" borderId="36" applyNumberFormat="0" applyAlignment="0" applyProtection="0">
      <alignment vertical="center"/>
    </xf>
    <xf numFmtId="0" fontId="72" fillId="7" borderId="36" applyNumberFormat="0" applyAlignment="0" applyProtection="0">
      <alignment vertical="center"/>
    </xf>
    <xf numFmtId="0" fontId="72" fillId="7" borderId="3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6" borderId="35" applyNumberFormat="0" applyAlignment="0" applyProtection="0">
      <alignment vertical="center"/>
    </xf>
    <xf numFmtId="0" fontId="74" fillId="6" borderId="35" applyNumberFormat="0" applyAlignment="0" applyProtection="0">
      <alignment vertical="center"/>
    </xf>
    <xf numFmtId="0" fontId="74" fillId="6" borderId="35" applyNumberFormat="0" applyAlignment="0" applyProtection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6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6" fillId="0" borderId="1" applyNumberFormat="0" applyAlignment="0" applyProtection="0">
      <alignment horizontal="left" vertical="center"/>
    </xf>
    <xf numFmtId="0" fontId="76" fillId="0" borderId="3">
      <alignment horizontal="left"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>
      <alignment vertical="top"/>
    </xf>
    <xf numFmtId="181" fontId="3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5" fillId="0" borderId="0" applyFill="0" applyBorder="0" applyProtection="0"/>
    <xf numFmtId="0" fontId="77" fillId="0" borderId="0" applyNumberFormat="0" applyFont="0" applyFill="0" applyBorder="0">
      <alignment horizontal="left" vertical="top" wrapText="1"/>
    </xf>
    <xf numFmtId="182" fontId="34" fillId="0" borderId="0">
      <alignment vertical="top"/>
    </xf>
    <xf numFmtId="0" fontId="2" fillId="0" borderId="0"/>
    <xf numFmtId="182" fontId="34" fillId="0" borderId="0">
      <alignment vertical="top"/>
    </xf>
    <xf numFmtId="0" fontId="23" fillId="0" borderId="0">
      <alignment vertical="center"/>
    </xf>
    <xf numFmtId="184" fontId="34" fillId="0" borderId="0">
      <alignment vertical="top"/>
    </xf>
    <xf numFmtId="183" fontId="34" fillId="0" borderId="0">
      <alignment vertical="top"/>
    </xf>
    <xf numFmtId="0" fontId="1" fillId="0" borderId="0">
      <alignment vertical="center"/>
    </xf>
    <xf numFmtId="0" fontId="23" fillId="0" borderId="0">
      <alignment vertical="center"/>
    </xf>
    <xf numFmtId="0" fontId="2" fillId="0" borderId="0"/>
    <xf numFmtId="0" fontId="23" fillId="0" borderId="0">
      <alignment vertical="center"/>
    </xf>
  </cellStyleXfs>
  <cellXfs count="372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0" fillId="0" borderId="0" xfId="0" applyFont="1" applyAlignment="1"/>
    <xf numFmtId="38" fontId="7" fillId="0" borderId="0" xfId="1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38" fontId="7" fillId="0" borderId="3" xfId="1" applyFont="1" applyFill="1" applyBorder="1" applyAlignment="1">
      <alignment vertical="center"/>
    </xf>
    <xf numFmtId="38" fontId="7" fillId="2" borderId="3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7" fillId="2" borderId="0" xfId="0" applyFont="1" applyFill="1">
      <alignment vertical="center"/>
    </xf>
    <xf numFmtId="0" fontId="3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0" fillId="0" borderId="6" xfId="0" applyFont="1" applyBorder="1">
      <alignment vertical="center"/>
    </xf>
    <xf numFmtId="0" fontId="24" fillId="0" borderId="6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6" fillId="0" borderId="6" xfId="2" applyFont="1" applyBorder="1">
      <alignment vertical="center"/>
    </xf>
    <xf numFmtId="0" fontId="10" fillId="0" borderId="6" xfId="2" applyFont="1" applyBorder="1">
      <alignment vertical="center"/>
    </xf>
    <xf numFmtId="0" fontId="26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27" fillId="0" borderId="0" xfId="0" applyFont="1">
      <alignment vertical="center"/>
    </xf>
    <xf numFmtId="0" fontId="24" fillId="0" borderId="0" xfId="0" applyFont="1">
      <alignment vertical="center"/>
    </xf>
    <xf numFmtId="0" fontId="6" fillId="0" borderId="0" xfId="0" applyFo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7" xfId="0" applyFont="1" applyBorder="1">
      <alignment vertical="center"/>
    </xf>
    <xf numFmtId="0" fontId="28" fillId="0" borderId="0" xfId="0" applyFont="1" applyAlignment="1">
      <alignment horizontal="left" vertical="center"/>
    </xf>
    <xf numFmtId="0" fontId="7" fillId="0" borderId="19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20" xfId="0" applyFont="1" applyBorder="1">
      <alignment vertical="center"/>
    </xf>
    <xf numFmtId="0" fontId="16" fillId="0" borderId="12" xfId="0" applyFont="1" applyBorder="1" applyAlignment="1">
      <alignment horizontal="left" vertical="center"/>
    </xf>
    <xf numFmtId="0" fontId="7" fillId="0" borderId="12" xfId="0" applyFont="1" applyBorder="1">
      <alignment vertical="center"/>
    </xf>
    <xf numFmtId="0" fontId="26" fillId="0" borderId="6" xfId="0" applyFont="1" applyBorder="1" applyAlignment="1">
      <alignment horizontal="left" vertical="center"/>
    </xf>
    <xf numFmtId="0" fontId="26" fillId="0" borderId="6" xfId="0" applyFont="1" applyBorder="1" applyAlignment="1">
      <alignment horizontal="right" vertical="center"/>
    </xf>
    <xf numFmtId="0" fontId="15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28" fillId="0" borderId="12" xfId="0" applyFont="1" applyBorder="1">
      <alignment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right"/>
    </xf>
    <xf numFmtId="0" fontId="31" fillId="2" borderId="3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176" fontId="34" fillId="0" borderId="2" xfId="1" applyNumberFormat="1" applyFont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37" fillId="0" borderId="1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15" fillId="0" borderId="17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Continuous" vertical="center" wrapText="1"/>
    </xf>
    <xf numFmtId="0" fontId="15" fillId="0" borderId="17" xfId="3" applyFont="1" applyBorder="1" applyAlignment="1">
      <alignment horizontal="center" vertical="center" wrapText="1"/>
    </xf>
    <xf numFmtId="0" fontId="15" fillId="0" borderId="4" xfId="3" applyFont="1" applyBorder="1" applyAlignment="1">
      <alignment vertical="center"/>
    </xf>
    <xf numFmtId="0" fontId="15" fillId="0" borderId="14" xfId="3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15" fillId="0" borderId="4" xfId="2" applyFont="1" applyBorder="1">
      <alignment vertical="center"/>
    </xf>
    <xf numFmtId="0" fontId="15" fillId="0" borderId="14" xfId="3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0" fillId="2" borderId="17" xfId="0" applyFill="1" applyBorder="1">
      <alignment vertical="center"/>
    </xf>
    <xf numFmtId="177" fontId="0" fillId="2" borderId="17" xfId="1" applyNumberFormat="1" applyFont="1" applyFill="1" applyBorder="1">
      <alignment vertical="center"/>
    </xf>
    <xf numFmtId="38" fontId="0" fillId="2" borderId="0" xfId="0" applyNumberFormat="1" applyFill="1">
      <alignment vertical="center"/>
    </xf>
    <xf numFmtId="177" fontId="23" fillId="2" borderId="14" xfId="1" applyNumberFormat="1" applyFont="1" applyFill="1" applyBorder="1" applyAlignment="1">
      <alignment horizontal="right" vertical="center"/>
    </xf>
    <xf numFmtId="177" fontId="23" fillId="2" borderId="17" xfId="1" applyNumberFormat="1" applyFont="1" applyFill="1" applyBorder="1" applyAlignment="1">
      <alignment horizontal="right" vertical="center"/>
    </xf>
    <xf numFmtId="177" fontId="23" fillId="2" borderId="11" xfId="1" applyNumberFormat="1" applyFont="1" applyFill="1" applyBorder="1">
      <alignment vertical="center"/>
    </xf>
    <xf numFmtId="38" fontId="0" fillId="2" borderId="0" xfId="1" applyFont="1" applyFill="1">
      <alignment vertical="center"/>
    </xf>
    <xf numFmtId="38" fontId="26" fillId="2" borderId="0" xfId="1" applyFont="1" applyFill="1">
      <alignment vertical="center"/>
    </xf>
    <xf numFmtId="0" fontId="25" fillId="2" borderId="0" xfId="0" applyFont="1" applyFill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0" fillId="0" borderId="6" xfId="0" applyBorder="1" applyAlignment="1"/>
    <xf numFmtId="0" fontId="3" fillId="0" borderId="0" xfId="0" applyFont="1" applyAlignment="1">
      <alignment horizontal="right" vertical="center"/>
    </xf>
    <xf numFmtId="38" fontId="7" fillId="0" borderId="4" xfId="1" applyFont="1" applyFill="1" applyBorder="1" applyAlignment="1">
      <alignment vertical="center"/>
    </xf>
    <xf numFmtId="0" fontId="7" fillId="0" borderId="14" xfId="0" applyFont="1" applyBorder="1">
      <alignment vertical="center"/>
    </xf>
    <xf numFmtId="0" fontId="3" fillId="0" borderId="17" xfId="0" applyFont="1" applyBorder="1">
      <alignment vertical="center"/>
    </xf>
    <xf numFmtId="38" fontId="7" fillId="2" borderId="17" xfId="1" applyFont="1" applyFill="1" applyBorder="1" applyAlignment="1">
      <alignment vertical="center"/>
    </xf>
    <xf numFmtId="0" fontId="3" fillId="2" borderId="17" xfId="0" applyFont="1" applyFill="1" applyBorder="1">
      <alignment vertical="center"/>
    </xf>
    <xf numFmtId="0" fontId="3" fillId="2" borderId="4" xfId="0" applyFont="1" applyFill="1" applyBorder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0" fontId="7" fillId="0" borderId="16" xfId="0" applyFont="1" applyBorder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5" xfId="0" applyFont="1" applyBorder="1">
      <alignment vertical="center"/>
    </xf>
    <xf numFmtId="0" fontId="7" fillId="2" borderId="5" xfId="0" applyFont="1" applyFill="1" applyBorder="1">
      <alignment vertical="center"/>
    </xf>
    <xf numFmtId="38" fontId="12" fillId="2" borderId="3" xfId="1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38" fontId="12" fillId="0" borderId="3" xfId="1" applyFont="1" applyFill="1" applyBorder="1" applyAlignment="1">
      <alignment vertical="center"/>
    </xf>
    <xf numFmtId="0" fontId="14" fillId="0" borderId="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0" xfId="0" applyFont="1">
      <alignment vertical="center"/>
    </xf>
    <xf numFmtId="0" fontId="14" fillId="0" borderId="5" xfId="0" applyFont="1" applyBorder="1">
      <alignment vertical="center"/>
    </xf>
    <xf numFmtId="38" fontId="12" fillId="0" borderId="4" xfId="1" applyFont="1" applyFill="1" applyBorder="1" applyAlignment="1">
      <alignment vertical="center"/>
    </xf>
    <xf numFmtId="0" fontId="41" fillId="0" borderId="17" xfId="2" applyFont="1" applyBorder="1" applyAlignment="1">
      <alignment horizontal="center" vertical="center" wrapText="1"/>
    </xf>
    <xf numFmtId="0" fontId="41" fillId="0" borderId="17" xfId="2" applyFont="1" applyBorder="1">
      <alignment vertical="center"/>
    </xf>
    <xf numFmtId="0" fontId="41" fillId="0" borderId="17" xfId="2" applyFont="1" applyBorder="1" applyAlignment="1">
      <alignment horizontal="center" vertical="center"/>
    </xf>
    <xf numFmtId="177" fontId="41" fillId="0" borderId="17" xfId="2" applyNumberFormat="1" applyFont="1" applyBorder="1">
      <alignment vertical="center"/>
    </xf>
    <xf numFmtId="177" fontId="15" fillId="0" borderId="17" xfId="3" applyNumberFormat="1" applyFont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49" fontId="37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17" xfId="0" applyNumberFormat="1" applyFont="1" applyBorder="1" applyAlignment="1" applyProtection="1">
      <alignment horizontal="left" vertical="center" indent="1"/>
      <protection locked="0"/>
    </xf>
    <xf numFmtId="0" fontId="38" fillId="0" borderId="0" xfId="0" applyFont="1">
      <alignment vertical="center"/>
    </xf>
    <xf numFmtId="0" fontId="15" fillId="0" borderId="11" xfId="0" applyFont="1" applyBorder="1" applyAlignment="1">
      <alignment horizontal="left" vertical="center" wrapText="1" indent="1"/>
    </xf>
    <xf numFmtId="0" fontId="15" fillId="0" borderId="14" xfId="0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7" xfId="0" applyFont="1" applyBorder="1">
      <alignment vertical="center"/>
    </xf>
    <xf numFmtId="0" fontId="79" fillId="2" borderId="2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3" fillId="0" borderId="12" xfId="0" applyFont="1" applyBorder="1">
      <alignment vertical="center"/>
    </xf>
    <xf numFmtId="177" fontId="7" fillId="0" borderId="17" xfId="0" applyNumberFormat="1" applyFont="1" applyBorder="1" applyAlignment="1">
      <alignment horizontal="right" vertical="center"/>
    </xf>
    <xf numFmtId="0" fontId="16" fillId="0" borderId="17" xfId="0" applyFont="1" applyBorder="1" applyAlignment="1">
      <alignment horizontal="left" vertical="center" indent="1"/>
    </xf>
    <xf numFmtId="177" fontId="80" fillId="0" borderId="2" xfId="68" applyNumberFormat="1" applyFont="1" applyBorder="1" applyAlignment="1">
      <alignment vertical="center" wrapText="1"/>
    </xf>
    <xf numFmtId="0" fontId="15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38" fillId="0" borderId="12" xfId="0" applyFont="1" applyBorder="1" applyAlignment="1">
      <alignment horizontal="left" vertical="center"/>
    </xf>
    <xf numFmtId="0" fontId="16" fillId="0" borderId="8" xfId="0" applyFont="1" applyBorder="1">
      <alignment vertical="center"/>
    </xf>
    <xf numFmtId="177" fontId="38" fillId="0" borderId="14" xfId="0" applyNumberFormat="1" applyFont="1" applyBorder="1" applyAlignment="1">
      <alignment horizontal="right" vertical="center"/>
    </xf>
    <xf numFmtId="49" fontId="37" fillId="0" borderId="8" xfId="0" applyNumberFormat="1" applyFont="1" applyBorder="1" applyAlignment="1" applyProtection="1">
      <alignment horizontal="left" vertical="center"/>
      <protection locked="0"/>
    </xf>
    <xf numFmtId="0" fontId="15" fillId="0" borderId="14" xfId="0" applyFont="1" applyBorder="1">
      <alignment vertical="center"/>
    </xf>
    <xf numFmtId="0" fontId="15" fillId="0" borderId="4" xfId="0" applyFont="1" applyBorder="1">
      <alignment vertical="center"/>
    </xf>
    <xf numFmtId="177" fontId="16" fillId="0" borderId="17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horizontal="left" vertical="center" indent="1"/>
    </xf>
    <xf numFmtId="185" fontId="7" fillId="0" borderId="17" xfId="0" applyNumberFormat="1" applyFont="1" applyBorder="1" applyAlignment="1">
      <alignment vertical="center" wrapText="1"/>
    </xf>
    <xf numFmtId="177" fontId="16" fillId="0" borderId="17" xfId="0" applyNumberFormat="1" applyFont="1" applyBorder="1" applyAlignment="1" applyProtection="1">
      <alignment horizontal="right" vertical="center"/>
      <protection locked="0"/>
    </xf>
    <xf numFmtId="0" fontId="15" fillId="0" borderId="17" xfId="0" applyFont="1" applyBorder="1" applyAlignment="1">
      <alignment horizontal="left" vertical="center"/>
    </xf>
    <xf numFmtId="0" fontId="16" fillId="0" borderId="42" xfId="0" applyFont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33" fillId="0" borderId="0" xfId="0" applyFont="1">
      <alignment vertical="center"/>
    </xf>
    <xf numFmtId="10" fontId="7" fillId="0" borderId="17" xfId="5" applyNumberFormat="1" applyFont="1" applyBorder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16" fillId="0" borderId="13" xfId="0" applyFont="1" applyBorder="1">
      <alignment vertical="center"/>
    </xf>
    <xf numFmtId="177" fontId="80" fillId="0" borderId="17" xfId="68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4" xfId="0" applyFont="1" applyBorder="1">
      <alignment vertical="center"/>
    </xf>
    <xf numFmtId="0" fontId="16" fillId="0" borderId="4" xfId="0" applyFont="1" applyBorder="1" applyAlignment="1">
      <alignment horizontal="left" vertical="center"/>
    </xf>
    <xf numFmtId="0" fontId="15" fillId="0" borderId="0" xfId="2" applyFont="1">
      <alignment vertical="center"/>
    </xf>
    <xf numFmtId="0" fontId="16" fillId="0" borderId="10" xfId="0" applyFont="1" applyBorder="1" applyAlignment="1">
      <alignment horizontal="left" vertical="center" indent="1"/>
    </xf>
    <xf numFmtId="177" fontId="38" fillId="0" borderId="24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38" fillId="0" borderId="17" xfId="0" applyFont="1" applyBorder="1" applyAlignment="1">
      <alignment horizontal="center" vertical="center"/>
    </xf>
    <xf numFmtId="177" fontId="38" fillId="0" borderId="17" xfId="0" applyNumberFormat="1" applyFont="1" applyBorder="1" applyAlignment="1">
      <alignment horizontal="right" vertical="center"/>
    </xf>
    <xf numFmtId="0" fontId="26" fillId="0" borderId="17" xfId="0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177" fontId="80" fillId="0" borderId="4" xfId="68" applyNumberFormat="1" applyFont="1" applyBorder="1" applyAlignment="1">
      <alignment horizontal="right" vertical="center" wrapText="1"/>
    </xf>
    <xf numFmtId="177" fontId="37" fillId="0" borderId="4" xfId="0" applyNumberFormat="1" applyFont="1" applyBorder="1" applyAlignment="1">
      <alignment horizontal="right" vertical="center"/>
    </xf>
    <xf numFmtId="0" fontId="37" fillId="0" borderId="17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38" fontId="15" fillId="0" borderId="20" xfId="1" applyFont="1" applyBorder="1">
      <alignment vertical="center"/>
    </xf>
    <xf numFmtId="38" fontId="15" fillId="0" borderId="17" xfId="1" applyFont="1" applyBorder="1">
      <alignment vertical="center"/>
    </xf>
    <xf numFmtId="38" fontId="15" fillId="0" borderId="19" xfId="1" applyFont="1" applyBorder="1">
      <alignment vertical="center"/>
    </xf>
    <xf numFmtId="38" fontId="15" fillId="0" borderId="17" xfId="0" applyNumberFormat="1" applyFont="1" applyBorder="1">
      <alignment vertical="center"/>
    </xf>
    <xf numFmtId="38" fontId="0" fillId="0" borderId="0" xfId="1" applyFont="1">
      <alignment vertical="center"/>
    </xf>
    <xf numFmtId="38" fontId="22" fillId="0" borderId="0" xfId="1" applyFont="1" applyAlignment="1">
      <alignment horizontal="center" vertical="center"/>
    </xf>
    <xf numFmtId="38" fontId="16" fillId="0" borderId="17" xfId="1" applyFont="1" applyBorder="1" applyAlignment="1">
      <alignment horizontal="center" vertical="center" wrapText="1"/>
    </xf>
    <xf numFmtId="38" fontId="16" fillId="0" borderId="12" xfId="1" applyFont="1" applyBorder="1">
      <alignment vertical="center"/>
    </xf>
    <xf numFmtId="38" fontId="16" fillId="0" borderId="6" xfId="1" applyFont="1" applyBorder="1">
      <alignment vertical="center"/>
    </xf>
    <xf numFmtId="38" fontId="16" fillId="0" borderId="17" xfId="1" applyFont="1" applyBorder="1">
      <alignment vertical="center"/>
    </xf>
    <xf numFmtId="38" fontId="16" fillId="0" borderId="3" xfId="1" applyFont="1" applyBorder="1">
      <alignment vertical="center"/>
    </xf>
    <xf numFmtId="38" fontId="16" fillId="0" borderId="21" xfId="1" applyFont="1" applyBorder="1">
      <alignment vertical="center"/>
    </xf>
    <xf numFmtId="38" fontId="16" fillId="0" borderId="43" xfId="1" applyFont="1" applyBorder="1">
      <alignment vertical="center"/>
    </xf>
    <xf numFmtId="38" fontId="16" fillId="0" borderId="10" xfId="1" applyFont="1" applyBorder="1">
      <alignment vertical="center"/>
    </xf>
    <xf numFmtId="38" fontId="16" fillId="0" borderId="11" xfId="1" applyFont="1" applyBorder="1">
      <alignment vertical="center"/>
    </xf>
    <xf numFmtId="38" fontId="38" fillId="0" borderId="0" xfId="1" applyFont="1" applyAlignment="1">
      <alignment horizontal="left" vertical="center"/>
    </xf>
    <xf numFmtId="38" fontId="15" fillId="0" borderId="0" xfId="1" applyFont="1">
      <alignment vertical="center"/>
    </xf>
    <xf numFmtId="38" fontId="25" fillId="0" borderId="0" xfId="1" applyFont="1" applyAlignment="1">
      <alignment horizontal="right" vertical="center"/>
    </xf>
    <xf numFmtId="38" fontId="16" fillId="0" borderId="16" xfId="1" applyFont="1" applyBorder="1">
      <alignment vertical="center"/>
    </xf>
    <xf numFmtId="38" fontId="16" fillId="0" borderId="7" xfId="1" applyFont="1" applyBorder="1">
      <alignment vertical="center"/>
    </xf>
    <xf numFmtId="38" fontId="16" fillId="0" borderId="14" xfId="1" applyFont="1" applyBorder="1">
      <alignment vertical="center"/>
    </xf>
    <xf numFmtId="38" fontId="16" fillId="0" borderId="44" xfId="1" applyFont="1" applyBorder="1">
      <alignment vertical="center"/>
    </xf>
    <xf numFmtId="38" fontId="38" fillId="0" borderId="12" xfId="1" applyFont="1" applyBorder="1" applyAlignment="1">
      <alignment horizontal="left" vertical="center"/>
    </xf>
    <xf numFmtId="38" fontId="38" fillId="0" borderId="0" xfId="1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17" xfId="0" applyFont="1" applyFill="1" applyBorder="1">
      <alignment vertical="center"/>
    </xf>
    <xf numFmtId="177" fontId="7" fillId="0" borderId="17" xfId="0" applyNumberFormat="1" applyFont="1" applyFill="1" applyBorder="1" applyAlignment="1">
      <alignment horizontal="right" vertical="center"/>
    </xf>
    <xf numFmtId="10" fontId="7" fillId="0" borderId="17" xfId="5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38" fontId="15" fillId="0" borderId="20" xfId="1" applyFont="1" applyFill="1" applyBorder="1">
      <alignment vertical="center"/>
    </xf>
    <xf numFmtId="49" fontId="16" fillId="0" borderId="17" xfId="0" applyNumberFormat="1" applyFont="1" applyFill="1" applyBorder="1" applyAlignment="1" applyProtection="1">
      <alignment horizontal="left" vertical="center" indent="1"/>
      <protection locked="0"/>
    </xf>
    <xf numFmtId="177" fontId="16" fillId="0" borderId="17" xfId="0" applyNumberFormat="1" applyFont="1" applyFill="1" applyBorder="1" applyAlignment="1" applyProtection="1">
      <alignment horizontal="right" vertical="center"/>
      <protection locked="0"/>
    </xf>
    <xf numFmtId="177" fontId="16" fillId="0" borderId="17" xfId="0" applyNumberFormat="1" applyFont="1" applyFill="1" applyBorder="1" applyAlignment="1">
      <alignment horizontal="right" vertical="center"/>
    </xf>
    <xf numFmtId="0" fontId="7" fillId="0" borderId="17" xfId="2" applyFont="1" applyBorder="1" applyAlignment="1">
      <alignment horizontal="center" vertical="center" wrapText="1"/>
    </xf>
    <xf numFmtId="177" fontId="80" fillId="0" borderId="4" xfId="68" applyNumberFormat="1" applyFont="1" applyFill="1" applyBorder="1" applyAlignment="1">
      <alignment horizontal="right" vertical="center" wrapText="1"/>
    </xf>
    <xf numFmtId="3" fontId="0" fillId="0" borderId="0" xfId="0" applyNumberFormat="1" applyFill="1">
      <alignment vertical="center"/>
    </xf>
    <xf numFmtId="0" fontId="24" fillId="0" borderId="0" xfId="0" applyFont="1" applyFill="1">
      <alignment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2" applyFont="1" applyBorder="1" applyAlignment="1">
      <alignment horizontal="left" vertical="center"/>
    </xf>
    <xf numFmtId="0" fontId="7" fillId="0" borderId="17" xfId="2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17" xfId="2" applyFont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left" vertical="center" wrapText="1"/>
    </xf>
    <xf numFmtId="0" fontId="7" fillId="2" borderId="17" xfId="2" applyFont="1" applyFill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4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/>
    </xf>
    <xf numFmtId="0" fontId="7" fillId="0" borderId="14" xfId="2" applyFont="1" applyBorder="1" applyAlignment="1">
      <alignment horizontal="left" vertical="center"/>
    </xf>
    <xf numFmtId="0" fontId="7" fillId="0" borderId="17" xfId="2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79" fillId="2" borderId="13" xfId="0" applyFont="1" applyFill="1" applyBorder="1" applyAlignment="1">
      <alignment horizontal="center" vertical="center" wrapText="1"/>
    </xf>
    <xf numFmtId="0" fontId="79" fillId="2" borderId="8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/>
    </xf>
    <xf numFmtId="0" fontId="79" fillId="2" borderId="1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/>
    </xf>
    <xf numFmtId="0" fontId="79" fillId="2" borderId="19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6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left" vertical="center"/>
    </xf>
    <xf numFmtId="49" fontId="16" fillId="0" borderId="14" xfId="0" applyNumberFormat="1" applyFont="1" applyFill="1" applyBorder="1" applyAlignment="1">
      <alignment horizontal="left" vertical="center"/>
    </xf>
    <xf numFmtId="49" fontId="16" fillId="0" borderId="4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9" fontId="37" fillId="0" borderId="4" xfId="0" applyNumberFormat="1" applyFont="1" applyBorder="1" applyAlignment="1" applyProtection="1">
      <alignment horizontal="left" vertical="center" wrapText="1"/>
      <protection locked="0"/>
    </xf>
    <xf numFmtId="49" fontId="37" fillId="0" borderId="14" xfId="0" applyNumberFormat="1" applyFont="1" applyBorder="1" applyAlignment="1" applyProtection="1">
      <alignment horizontal="left" vertical="center" wrapText="1"/>
      <protection locked="0"/>
    </xf>
    <xf numFmtId="49" fontId="81" fillId="0" borderId="4" xfId="0" applyNumberFormat="1" applyFont="1" applyFill="1" applyBorder="1" applyAlignment="1" applyProtection="1">
      <alignment horizontal="left" vertical="center"/>
      <protection locked="0"/>
    </xf>
    <xf numFmtId="49" fontId="81" fillId="0" borderId="14" xfId="0" applyNumberFormat="1" applyFont="1" applyFill="1" applyBorder="1" applyAlignment="1" applyProtection="1">
      <alignment horizontal="left" vertical="center"/>
      <protection locked="0"/>
    </xf>
    <xf numFmtId="0" fontId="37" fillId="2" borderId="13" xfId="0" applyFont="1" applyFill="1" applyBorder="1" applyAlignment="1">
      <alignment horizontal="left" vertical="center"/>
    </xf>
    <xf numFmtId="0" fontId="37" fillId="2" borderId="16" xfId="0" applyFont="1" applyFill="1" applyBorder="1" applyAlignment="1">
      <alignment horizontal="left" vertical="center"/>
    </xf>
    <xf numFmtId="0" fontId="37" fillId="2" borderId="2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left" vertical="center"/>
    </xf>
    <xf numFmtId="0" fontId="37" fillId="2" borderId="8" xfId="0" applyFont="1" applyFill="1" applyBorder="1" applyAlignment="1">
      <alignment horizontal="left" vertical="center"/>
    </xf>
    <xf numFmtId="0" fontId="37" fillId="2" borderId="7" xfId="0" applyFont="1" applyFill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2" borderId="13" xfId="0" applyFont="1" applyFill="1" applyBorder="1" applyAlignment="1">
      <alignment horizontal="left" vertical="center" wrapText="1"/>
    </xf>
    <xf numFmtId="0" fontId="37" fillId="2" borderId="16" xfId="0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left" vertical="center" wrapText="1"/>
    </xf>
    <xf numFmtId="0" fontId="37" fillId="2" borderId="8" xfId="0" applyFont="1" applyFill="1" applyBorder="1" applyAlignment="1">
      <alignment horizontal="left" vertical="center" wrapText="1"/>
    </xf>
    <xf numFmtId="0" fontId="37" fillId="2" borderId="7" xfId="0" applyFont="1" applyFill="1" applyBorder="1" applyAlignment="1">
      <alignment horizontal="left" vertical="center" wrapText="1"/>
    </xf>
    <xf numFmtId="49" fontId="37" fillId="0" borderId="4" xfId="0" applyNumberFormat="1" applyFont="1" applyFill="1" applyBorder="1" applyAlignment="1" applyProtection="1">
      <alignment horizontal="left" vertical="center"/>
      <protection locked="0"/>
    </xf>
    <xf numFmtId="49" fontId="37" fillId="0" borderId="14" xfId="0" applyNumberFormat="1" applyFont="1" applyFill="1" applyBorder="1" applyAlignment="1" applyProtection="1">
      <alignment horizontal="left" vertical="center"/>
      <protection locked="0"/>
    </xf>
    <xf numFmtId="0" fontId="28" fillId="0" borderId="6" xfId="0" applyFont="1" applyBorder="1" applyAlignment="1">
      <alignment horizontal="right" vertical="center"/>
    </xf>
    <xf numFmtId="0" fontId="37" fillId="0" borderId="6" xfId="0" applyFont="1" applyBorder="1" applyAlignment="1">
      <alignment horizontal="right" vertical="center"/>
    </xf>
    <xf numFmtId="0" fontId="37" fillId="0" borderId="17" xfId="0" applyFont="1" applyBorder="1" applyAlignment="1">
      <alignment horizontal="center" vertical="center"/>
    </xf>
    <xf numFmtId="49" fontId="37" fillId="0" borderId="30" xfId="0" applyNumberFormat="1" applyFont="1" applyBorder="1" applyAlignment="1" applyProtection="1">
      <alignment horizontal="left" vertical="center"/>
      <protection locked="0"/>
    </xf>
    <xf numFmtId="49" fontId="37" fillId="0" borderId="15" xfId="0" applyNumberFormat="1" applyFont="1" applyBorder="1" applyAlignment="1" applyProtection="1">
      <alignment horizontal="left" vertical="center"/>
      <protection locked="0"/>
    </xf>
    <xf numFmtId="49" fontId="37" fillId="0" borderId="4" xfId="0" applyNumberFormat="1" applyFont="1" applyBorder="1" applyAlignment="1" applyProtection="1">
      <alignment horizontal="left" vertical="center"/>
      <protection locked="0"/>
    </xf>
    <xf numFmtId="49" fontId="37" fillId="0" borderId="14" xfId="0" applyNumberFormat="1" applyFont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5" fillId="0" borderId="19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2" borderId="19" xfId="3" applyFont="1" applyFill="1" applyBorder="1" applyAlignment="1">
      <alignment horizontal="center" vertical="center" wrapText="1"/>
    </xf>
    <xf numFmtId="0" fontId="15" fillId="2" borderId="10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/>
    </xf>
    <xf numFmtId="38" fontId="28" fillId="2" borderId="0" xfId="1" applyFont="1" applyFill="1" applyAlignment="1">
      <alignment horizontal="left" vertical="center" wrapText="1"/>
    </xf>
    <xf numFmtId="38" fontId="37" fillId="2" borderId="0" xfId="1" applyFont="1" applyFill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6" fillId="2" borderId="6" xfId="0" applyFont="1" applyFill="1" applyBorder="1" applyAlignment="1">
      <alignment horizontal="right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38" fontId="15" fillId="0" borderId="19" xfId="1" applyFont="1" applyFill="1" applyBorder="1">
      <alignment vertical="center"/>
    </xf>
    <xf numFmtId="38" fontId="15" fillId="0" borderId="17" xfId="1" applyFont="1" applyFill="1" applyBorder="1">
      <alignment vertical="center"/>
    </xf>
    <xf numFmtId="0" fontId="15" fillId="0" borderId="17" xfId="0" applyFont="1" applyFill="1" applyBorder="1">
      <alignment vertical="center"/>
    </xf>
    <xf numFmtId="38" fontId="16" fillId="0" borderId="17" xfId="1" applyFont="1" applyFill="1" applyBorder="1">
      <alignment vertical="center"/>
    </xf>
    <xf numFmtId="38" fontId="16" fillId="0" borderId="3" xfId="1" applyFont="1" applyFill="1" applyBorder="1">
      <alignment vertical="center"/>
    </xf>
    <xf numFmtId="38" fontId="16" fillId="0" borderId="14" xfId="1" applyFont="1" applyFill="1" applyBorder="1">
      <alignment vertical="center"/>
    </xf>
    <xf numFmtId="38" fontId="16" fillId="0" borderId="10" xfId="1" applyFont="1" applyFill="1" applyBorder="1">
      <alignment vertical="center"/>
    </xf>
    <xf numFmtId="177" fontId="78" fillId="0" borderId="24" xfId="0" applyNumberFormat="1" applyFont="1" applyFill="1" applyBorder="1" applyAlignment="1" applyProtection="1">
      <alignment horizontal="right" vertical="center"/>
      <protection locked="0"/>
    </xf>
    <xf numFmtId="177" fontId="38" fillId="0" borderId="24" xfId="0" applyNumberFormat="1" applyFont="1" applyFill="1" applyBorder="1" applyAlignment="1" applyProtection="1">
      <alignment horizontal="right" vertical="center"/>
      <protection locked="0"/>
    </xf>
    <xf numFmtId="177" fontId="78" fillId="0" borderId="14" xfId="0" applyNumberFormat="1" applyFont="1" applyFill="1" applyBorder="1" applyAlignment="1" applyProtection="1">
      <alignment horizontal="right" vertical="center"/>
      <protection locked="0"/>
    </xf>
    <xf numFmtId="177" fontId="78" fillId="0" borderId="17" xfId="0" applyNumberFormat="1" applyFont="1" applyFill="1" applyBorder="1" applyAlignment="1" applyProtection="1">
      <alignment horizontal="right" vertical="center"/>
      <protection locked="0"/>
    </xf>
    <xf numFmtId="177" fontId="38" fillId="0" borderId="14" xfId="0" applyNumberFormat="1" applyFont="1" applyFill="1" applyBorder="1" applyAlignment="1" applyProtection="1">
      <alignment horizontal="right" vertical="center"/>
      <protection locked="0"/>
    </xf>
    <xf numFmtId="177" fontId="38" fillId="0" borderId="17" xfId="0" applyNumberFormat="1" applyFont="1" applyFill="1" applyBorder="1" applyAlignment="1" applyProtection="1">
      <alignment horizontal="right" vertical="center"/>
      <protection locked="0"/>
    </xf>
    <xf numFmtId="0" fontId="38" fillId="0" borderId="17" xfId="0" applyFont="1" applyFill="1" applyBorder="1">
      <alignment vertical="center"/>
    </xf>
    <xf numFmtId="0" fontId="38" fillId="0" borderId="4" xfId="0" applyFont="1" applyFill="1" applyBorder="1" applyAlignment="1">
      <alignment horizontal="left" vertical="center"/>
    </xf>
    <xf numFmtId="0" fontId="38" fillId="0" borderId="3" xfId="0" applyFont="1" applyFill="1" applyBorder="1" applyAlignment="1">
      <alignment horizontal="left" vertical="center"/>
    </xf>
    <xf numFmtId="0" fontId="38" fillId="0" borderId="14" xfId="0" applyFont="1" applyFill="1" applyBorder="1" applyAlignment="1">
      <alignment horizontal="left" vertical="center"/>
    </xf>
    <xf numFmtId="177" fontId="43" fillId="0" borderId="18" xfId="1" applyNumberFormat="1" applyFont="1" applyFill="1" applyBorder="1" applyAlignment="1" applyProtection="1">
      <alignment horizontal="right" vertical="center"/>
      <protection locked="0"/>
    </xf>
    <xf numFmtId="177" fontId="43" fillId="0" borderId="17" xfId="1" applyNumberFormat="1" applyFont="1" applyFill="1" applyBorder="1" applyAlignment="1" applyProtection="1">
      <alignment horizontal="right" vertical="center"/>
      <protection locked="0"/>
    </xf>
    <xf numFmtId="177" fontId="43" fillId="0" borderId="24" xfId="0" applyNumberFormat="1" applyFont="1" applyFill="1" applyBorder="1" applyAlignment="1">
      <alignment horizontal="right" vertical="center" wrapText="1"/>
    </xf>
    <xf numFmtId="177" fontId="37" fillId="0" borderId="4" xfId="0" applyNumberFormat="1" applyFont="1" applyFill="1" applyBorder="1" applyAlignment="1" applyProtection="1">
      <alignment horizontal="right" vertical="center"/>
      <protection locked="0"/>
    </xf>
    <xf numFmtId="177" fontId="15" fillId="0" borderId="17" xfId="3" applyNumberFormat="1" applyFont="1" applyFill="1" applyBorder="1" applyAlignment="1">
      <alignment vertical="center"/>
    </xf>
    <xf numFmtId="177" fontId="0" fillId="0" borderId="17" xfId="1" applyNumberFormat="1" applyFont="1" applyFill="1" applyBorder="1" applyAlignment="1">
      <alignment horizontal="right" vertical="center"/>
    </xf>
    <xf numFmtId="177" fontId="23" fillId="0" borderId="14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41" fillId="0" borderId="17" xfId="2" applyNumberFormat="1" applyFont="1" applyFill="1" applyBorder="1">
      <alignment vertical="center"/>
    </xf>
  </cellXfs>
  <cellStyles count="222">
    <cellStyle name="20% - アクセント 1 2" xfId="20"/>
    <cellStyle name="20% - アクセント 1 3" xfId="76"/>
    <cellStyle name="20% - アクセント 1 3 2" xfId="77"/>
    <cellStyle name="20% - アクセント 1 4" xfId="78"/>
    <cellStyle name="20% - アクセント 2 2" xfId="21"/>
    <cellStyle name="20% - アクセント 2 3" xfId="79"/>
    <cellStyle name="20% - アクセント 2 3 2" xfId="80"/>
    <cellStyle name="20% - アクセント 2 4" xfId="81"/>
    <cellStyle name="20% - アクセント 3 2" xfId="22"/>
    <cellStyle name="20% - アクセント 3 3" xfId="82"/>
    <cellStyle name="20% - アクセント 3 3 2" xfId="83"/>
    <cellStyle name="20% - アクセント 3 4" xfId="84"/>
    <cellStyle name="20% - アクセント 4 2" xfId="23"/>
    <cellStyle name="20% - アクセント 4 3" xfId="85"/>
    <cellStyle name="20% - アクセント 4 3 2" xfId="86"/>
    <cellStyle name="20% - アクセント 4 4" xfId="87"/>
    <cellStyle name="20% - アクセント 5 2" xfId="24"/>
    <cellStyle name="20% - アクセント 5 3" xfId="88"/>
    <cellStyle name="20% - アクセント 5 3 2" xfId="89"/>
    <cellStyle name="20% - アクセント 5 4" xfId="90"/>
    <cellStyle name="20% - アクセント 6 2" xfId="25"/>
    <cellStyle name="20% - アクセント 6 3" xfId="91"/>
    <cellStyle name="20% - アクセント 6 3 2" xfId="92"/>
    <cellStyle name="20% - アクセント 6 4" xfId="93"/>
    <cellStyle name="40% - アクセント 1 2" xfId="26"/>
    <cellStyle name="40% - アクセント 1 3" xfId="94"/>
    <cellStyle name="40% - アクセント 1 3 2" xfId="95"/>
    <cellStyle name="40% - アクセント 1 4" xfId="96"/>
    <cellStyle name="40% - アクセント 2 2" xfId="27"/>
    <cellStyle name="40% - アクセント 2 3" xfId="97"/>
    <cellStyle name="40% - アクセント 2 3 2" xfId="98"/>
    <cellStyle name="40% - アクセント 2 4" xfId="99"/>
    <cellStyle name="40% - アクセント 3 2" xfId="28"/>
    <cellStyle name="40% - アクセント 3 3" xfId="100"/>
    <cellStyle name="40% - アクセント 3 3 2" xfId="101"/>
    <cellStyle name="40% - アクセント 3 4" xfId="102"/>
    <cellStyle name="40% - アクセント 4 2" xfId="29"/>
    <cellStyle name="40% - アクセント 4 3" xfId="103"/>
    <cellStyle name="40% - アクセント 4 3 2" xfId="104"/>
    <cellStyle name="40% - アクセント 4 4" xfId="105"/>
    <cellStyle name="40% - アクセント 5 2" xfId="30"/>
    <cellStyle name="40% - アクセント 5 3" xfId="106"/>
    <cellStyle name="40% - アクセント 5 3 2" xfId="107"/>
    <cellStyle name="40% - アクセント 5 4" xfId="108"/>
    <cellStyle name="40% - アクセント 6 2" xfId="31"/>
    <cellStyle name="40% - アクセント 6 3" xfId="109"/>
    <cellStyle name="40% - アクセント 6 3 2" xfId="110"/>
    <cellStyle name="40% - アクセント 6 4" xfId="111"/>
    <cellStyle name="60% - アクセント 1 2" xfId="32"/>
    <cellStyle name="60% - アクセント 1 3" xfId="112"/>
    <cellStyle name="60% - アクセント 1 3 2" xfId="113"/>
    <cellStyle name="60% - アクセント 1 4" xfId="114"/>
    <cellStyle name="60% - アクセント 2 2" xfId="33"/>
    <cellStyle name="60% - アクセント 2 3" xfId="115"/>
    <cellStyle name="60% - アクセント 2 3 2" xfId="116"/>
    <cellStyle name="60% - アクセント 2 4" xfId="117"/>
    <cellStyle name="60% - アクセント 3 2" xfId="34"/>
    <cellStyle name="60% - アクセント 3 3" xfId="118"/>
    <cellStyle name="60% - アクセント 3 3 2" xfId="119"/>
    <cellStyle name="60% - アクセント 3 4" xfId="120"/>
    <cellStyle name="60% - アクセント 4 2" xfId="35"/>
    <cellStyle name="60% - アクセント 4 3" xfId="121"/>
    <cellStyle name="60% - アクセント 4 3 2" xfId="122"/>
    <cellStyle name="60% - アクセント 4 4" xfId="123"/>
    <cellStyle name="60% - アクセント 5 2" xfId="36"/>
    <cellStyle name="60% - アクセント 5 3" xfId="124"/>
    <cellStyle name="60% - アクセント 5 3 2" xfId="125"/>
    <cellStyle name="60% - アクセント 5 4" xfId="126"/>
    <cellStyle name="60% - アクセント 6 2" xfId="37"/>
    <cellStyle name="60% - アクセント 6 3" xfId="127"/>
    <cellStyle name="60% - アクセント 6 3 2" xfId="128"/>
    <cellStyle name="60% - アクセント 6 4" xfId="129"/>
    <cellStyle name="Header1" xfId="201"/>
    <cellStyle name="Header2" xfId="202"/>
    <cellStyle name="アクセント 1 2" xfId="38"/>
    <cellStyle name="アクセント 1 3" xfId="130"/>
    <cellStyle name="アクセント 1 3 2" xfId="131"/>
    <cellStyle name="アクセント 1 4" xfId="132"/>
    <cellStyle name="アクセント 2 2" xfId="39"/>
    <cellStyle name="アクセント 2 3" xfId="133"/>
    <cellStyle name="アクセント 2 3 2" xfId="134"/>
    <cellStyle name="アクセント 2 4" xfId="135"/>
    <cellStyle name="アクセント 3 2" xfId="40"/>
    <cellStyle name="アクセント 3 3" xfId="136"/>
    <cellStyle name="アクセント 3 3 2" xfId="137"/>
    <cellStyle name="アクセント 3 4" xfId="138"/>
    <cellStyle name="アクセント 4 2" xfId="41"/>
    <cellStyle name="アクセント 4 3" xfId="139"/>
    <cellStyle name="アクセント 4 3 2" xfId="140"/>
    <cellStyle name="アクセント 4 4" xfId="141"/>
    <cellStyle name="アクセント 5 2" xfId="42"/>
    <cellStyle name="アクセント 5 3" xfId="142"/>
    <cellStyle name="アクセント 5 3 2" xfId="143"/>
    <cellStyle name="アクセント 5 4" xfId="144"/>
    <cellStyle name="アクセント 6 2" xfId="43"/>
    <cellStyle name="アクセント 6 3" xfId="145"/>
    <cellStyle name="アクセント 6 3 2" xfId="146"/>
    <cellStyle name="アクセント 6 4" xfId="147"/>
    <cellStyle name="タイトル 2" xfId="44"/>
    <cellStyle name="タイトル 3" xfId="148"/>
    <cellStyle name="タイトル 3 2" xfId="149"/>
    <cellStyle name="タイトル 4" xfId="150"/>
    <cellStyle name="チェック セル 2" xfId="45"/>
    <cellStyle name="チェック セル 3" xfId="151"/>
    <cellStyle name="チェック セル 3 2" xfId="152"/>
    <cellStyle name="チェック セル 4" xfId="153"/>
    <cellStyle name="どちらでもない 2" xfId="46"/>
    <cellStyle name="どちらでもない 3" xfId="154"/>
    <cellStyle name="どちらでもない 3 2" xfId="155"/>
    <cellStyle name="どちらでもない 4" xfId="156"/>
    <cellStyle name="パーセント" xfId="5" builtinId="5"/>
    <cellStyle name="パーセント 2" xfId="204"/>
    <cellStyle name="パーセント 3" xfId="203"/>
    <cellStyle name="パーセント 4" xfId="19"/>
    <cellStyle name="パーセント()" xfId="205"/>
    <cellStyle name="パーセント(0.00)" xfId="206"/>
    <cellStyle name="パーセント[0.00]" xfId="207"/>
    <cellStyle name="メモ 2" xfId="47"/>
    <cellStyle name="メモ 2 2" xfId="48"/>
    <cellStyle name="メモ 2 3" xfId="49"/>
    <cellStyle name="メモ 3" xfId="157"/>
    <cellStyle name="メモ 4" xfId="158"/>
    <cellStyle name="リンク セル 2" xfId="50"/>
    <cellStyle name="リンク セル 3" xfId="159"/>
    <cellStyle name="リンク セル 3 2" xfId="160"/>
    <cellStyle name="リンク セル 4" xfId="161"/>
    <cellStyle name="悪い 2" xfId="51"/>
    <cellStyle name="悪い 3" xfId="162"/>
    <cellStyle name="悪い 3 2" xfId="163"/>
    <cellStyle name="悪い 4" xfId="164"/>
    <cellStyle name="計算 2" xfId="52"/>
    <cellStyle name="計算 3" xfId="165"/>
    <cellStyle name="計算 3 2" xfId="166"/>
    <cellStyle name="計算 4" xfId="167"/>
    <cellStyle name="警告文 2" xfId="53"/>
    <cellStyle name="警告文 3" xfId="168"/>
    <cellStyle name="警告文 3 2" xfId="169"/>
    <cellStyle name="警告文 4" xfId="170"/>
    <cellStyle name="桁区切り" xfId="1" builtinId="6"/>
    <cellStyle name="桁区切り 2" xfId="8"/>
    <cellStyle name="桁区切り 2 2" xfId="209"/>
    <cellStyle name="桁区切り 2 3" xfId="54"/>
    <cellStyle name="桁区切り 3" xfId="55"/>
    <cellStyle name="桁区切り 4" xfId="56"/>
    <cellStyle name="桁区切り 5" xfId="57"/>
    <cellStyle name="桁区切り 6" xfId="208"/>
    <cellStyle name="桁区切り 7" xfId="18"/>
    <cellStyle name="見出し 1 2" xfId="58"/>
    <cellStyle name="見出し 1 3" xfId="171"/>
    <cellStyle name="見出し 1 3 2" xfId="172"/>
    <cellStyle name="見出し 1 4" xfId="173"/>
    <cellStyle name="見出し 2 2" xfId="59"/>
    <cellStyle name="見出し 2 3" xfId="174"/>
    <cellStyle name="見出し 2 3 2" xfId="175"/>
    <cellStyle name="見出し 2 4" xfId="176"/>
    <cellStyle name="見出し 3 2" xfId="60"/>
    <cellStyle name="見出し 3 3" xfId="177"/>
    <cellStyle name="見出し 3 3 2" xfId="178"/>
    <cellStyle name="見出し 3 4" xfId="179"/>
    <cellStyle name="見出し 4 2" xfId="61"/>
    <cellStyle name="見出し 4 3" xfId="180"/>
    <cellStyle name="見出し 4 3 2" xfId="181"/>
    <cellStyle name="見出し 4 4" xfId="182"/>
    <cellStyle name="見出し１" xfId="210"/>
    <cellStyle name="集計 2" xfId="62"/>
    <cellStyle name="集計 3" xfId="183"/>
    <cellStyle name="集計 3 2" xfId="184"/>
    <cellStyle name="集計 4" xfId="185"/>
    <cellStyle name="出力 2" xfId="63"/>
    <cellStyle name="出力 3" xfId="186"/>
    <cellStyle name="出力 3 2" xfId="187"/>
    <cellStyle name="出力 4" xfId="188"/>
    <cellStyle name="折り返し" xfId="211"/>
    <cellStyle name="説明文 2" xfId="64"/>
    <cellStyle name="説明文 3" xfId="189"/>
    <cellStyle name="説明文 3 2" xfId="190"/>
    <cellStyle name="説明文 4" xfId="191"/>
    <cellStyle name="入力 2" xfId="65"/>
    <cellStyle name="入力 3" xfId="192"/>
    <cellStyle name="入力 3 2" xfId="193"/>
    <cellStyle name="入力 4" xfId="194"/>
    <cellStyle name="標準" xfId="0" builtinId="0"/>
    <cellStyle name="標準 10" xfId="66"/>
    <cellStyle name="標準 11" xfId="17"/>
    <cellStyle name="標準 12" xfId="218"/>
    <cellStyle name="標準 2" xfId="2"/>
    <cellStyle name="標準 2 2" xfId="13"/>
    <cellStyle name="標準 2 2 2" xfId="213"/>
    <cellStyle name="標準 2 2 3" xfId="68"/>
    <cellStyle name="標準 2 3" xfId="14"/>
    <cellStyle name="標準 2 3 2" xfId="69"/>
    <cellStyle name="標準 2 4" xfId="195"/>
    <cellStyle name="標準 2 5" xfId="212"/>
    <cellStyle name="標準 2 6" xfId="67"/>
    <cellStyle name="標準 3" xfId="6"/>
    <cellStyle name="標準 3 2" xfId="15"/>
    <cellStyle name="標準 3 2 2" xfId="196"/>
    <cellStyle name="標準 3 3" xfId="214"/>
    <cellStyle name="標準 3 4" xfId="70"/>
    <cellStyle name="標準 4" xfId="12"/>
    <cellStyle name="標準 4 2" xfId="197"/>
    <cellStyle name="標準 4 2 2" xfId="221"/>
    <cellStyle name="標準 4 3" xfId="215"/>
    <cellStyle name="標準 4 4" xfId="71"/>
    <cellStyle name="標準 5" xfId="9"/>
    <cellStyle name="標準 5 2" xfId="216"/>
    <cellStyle name="標準 6" xfId="16"/>
    <cellStyle name="標準 6 2" xfId="217"/>
    <cellStyle name="標準 6 3" xfId="72"/>
    <cellStyle name="標準 7" xfId="11"/>
    <cellStyle name="標準 7 2" xfId="220"/>
    <cellStyle name="標準 8" xfId="10"/>
    <cellStyle name="標準 8 2" xfId="73"/>
    <cellStyle name="標準 8 3" xfId="219"/>
    <cellStyle name="標準 9" xfId="7"/>
    <cellStyle name="標準 9 2" xfId="74"/>
    <cellStyle name="標準_附属明細表PL・NW・WS　20060423修正版" xfId="3"/>
    <cellStyle name="標準１" xfId="4"/>
    <cellStyle name="良い 2" xfId="75"/>
    <cellStyle name="良い 3" xfId="198"/>
    <cellStyle name="良い 3 2" xfId="199"/>
    <cellStyle name="良い 4" xfId="20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51"/>
  <sheetViews>
    <sheetView tabSelected="1" view="pageBreakPreview" zoomScaleNormal="100" zoomScaleSheetLayoutView="100" workbookViewId="0">
      <selection activeCell="A3" sqref="A3:E3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0" width="16.375" customWidth="1"/>
    <col min="11" max="11" width="16.25" customWidth="1"/>
    <col min="12" max="12" width="0.625" customWidth="1"/>
    <col min="13" max="13" width="0.375" customWidth="1"/>
    <col min="14" max="14" width="13.5" bestFit="1" customWidth="1"/>
  </cols>
  <sheetData>
    <row r="1" spans="1:14" ht="18.75" customHeight="1">
      <c r="A1" s="220"/>
      <c r="B1" s="221"/>
      <c r="C1" s="221"/>
      <c r="D1" s="221"/>
    </row>
    <row r="2" spans="1:14" ht="24.75" customHeight="1">
      <c r="A2" s="222" t="s">
        <v>37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4" ht="19.5" customHeight="1">
      <c r="A3" s="220" t="s">
        <v>38</v>
      </c>
      <c r="B3" s="221"/>
      <c r="C3" s="221"/>
      <c r="D3" s="221"/>
      <c r="E3" s="221"/>
      <c r="F3" s="17"/>
      <c r="G3" s="17"/>
      <c r="H3" s="17"/>
      <c r="I3" s="17"/>
      <c r="J3" s="17"/>
      <c r="K3" s="17"/>
    </row>
    <row r="4" spans="1:14" ht="17.25" hidden="1" customHeight="1">
      <c r="A4" s="223" t="s">
        <v>216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spans="1:14" ht="16.5" customHeight="1">
      <c r="A5" s="220" t="s">
        <v>39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</row>
    <row r="6" spans="1:14" ht="1.5" customHeight="1"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4" ht="20.25" customHeight="1">
      <c r="B7" s="18" t="s">
        <v>40</v>
      </c>
      <c r="C7" s="19"/>
      <c r="D7" s="20"/>
      <c r="E7" s="20"/>
      <c r="F7" s="20"/>
      <c r="G7" s="20"/>
      <c r="H7" s="20"/>
      <c r="I7" s="20"/>
      <c r="J7" s="21" t="s">
        <v>345</v>
      </c>
      <c r="K7" s="20"/>
    </row>
    <row r="8" spans="1:14" ht="37.5" customHeight="1">
      <c r="B8" s="225" t="s">
        <v>41</v>
      </c>
      <c r="C8" s="225"/>
      <c r="D8" s="174" t="s">
        <v>42</v>
      </c>
      <c r="E8" s="174" t="s">
        <v>43</v>
      </c>
      <c r="F8" s="174" t="s">
        <v>44</v>
      </c>
      <c r="G8" s="174" t="s">
        <v>45</v>
      </c>
      <c r="H8" s="174" t="s">
        <v>46</v>
      </c>
      <c r="I8" s="213" t="s">
        <v>47</v>
      </c>
      <c r="J8" s="173" t="s">
        <v>48</v>
      </c>
      <c r="K8" s="22"/>
    </row>
    <row r="9" spans="1:14" ht="14.1" customHeight="1">
      <c r="B9" s="219" t="s">
        <v>49</v>
      </c>
      <c r="C9" s="219"/>
      <c r="D9" s="175">
        <f t="shared" ref="D9:J9" si="0">SUM(D10:D18)</f>
        <v>220211</v>
      </c>
      <c r="E9" s="175">
        <f t="shared" si="0"/>
        <v>1145</v>
      </c>
      <c r="F9" s="214">
        <f t="shared" si="0"/>
        <v>1483</v>
      </c>
      <c r="G9" s="175">
        <f t="shared" si="0"/>
        <v>219873</v>
      </c>
      <c r="H9" s="175">
        <f t="shared" si="0"/>
        <v>111729</v>
      </c>
      <c r="I9" s="175">
        <f t="shared" si="0"/>
        <v>4063</v>
      </c>
      <c r="J9" s="175">
        <f t="shared" si="0"/>
        <v>108144</v>
      </c>
      <c r="K9" s="22"/>
    </row>
    <row r="10" spans="1:14" ht="14.1" customHeight="1">
      <c r="B10" s="219" t="s">
        <v>50</v>
      </c>
      <c r="C10" s="219"/>
      <c r="D10" s="214">
        <v>53856</v>
      </c>
      <c r="E10" s="214">
        <v>107</v>
      </c>
      <c r="F10" s="214">
        <v>20</v>
      </c>
      <c r="G10" s="175">
        <f>D10+E10-F10</f>
        <v>53943</v>
      </c>
      <c r="H10" s="214">
        <v>0</v>
      </c>
      <c r="I10" s="214">
        <v>0</v>
      </c>
      <c r="J10" s="175">
        <f>G10-H10</f>
        <v>53943</v>
      </c>
      <c r="K10" s="22"/>
      <c r="N10" s="178"/>
    </row>
    <row r="11" spans="1:14" ht="14.1" customHeight="1">
      <c r="B11" s="218" t="s">
        <v>51</v>
      </c>
      <c r="C11" s="218"/>
      <c r="D11" s="214">
        <v>1077</v>
      </c>
      <c r="E11" s="214">
        <v>0</v>
      </c>
      <c r="F11" s="214">
        <v>0</v>
      </c>
      <c r="G11" s="175">
        <f t="shared" ref="G11:G25" si="1">D11+E11-F11</f>
        <v>1077</v>
      </c>
      <c r="H11" s="214">
        <v>0</v>
      </c>
      <c r="I11" s="214">
        <v>0</v>
      </c>
      <c r="J11" s="175">
        <f t="shared" ref="J11:J25" si="2">G11-H11</f>
        <v>1077</v>
      </c>
      <c r="K11" s="22"/>
    </row>
    <row r="12" spans="1:14" ht="14.1" customHeight="1">
      <c r="B12" s="218" t="s">
        <v>52</v>
      </c>
      <c r="C12" s="218"/>
      <c r="D12" s="214">
        <v>148546</v>
      </c>
      <c r="E12" s="214">
        <v>716</v>
      </c>
      <c r="F12" s="214">
        <v>886</v>
      </c>
      <c r="G12" s="175">
        <f t="shared" si="1"/>
        <v>148376</v>
      </c>
      <c r="H12" s="214">
        <v>102144</v>
      </c>
      <c r="I12" s="214">
        <v>3167</v>
      </c>
      <c r="J12" s="175">
        <f t="shared" si="2"/>
        <v>46232</v>
      </c>
      <c r="K12" s="22"/>
    </row>
    <row r="13" spans="1:14" ht="14.1" customHeight="1">
      <c r="B13" s="219" t="s">
        <v>53</v>
      </c>
      <c r="C13" s="219"/>
      <c r="D13" s="214">
        <v>14599</v>
      </c>
      <c r="E13" s="214">
        <v>147</v>
      </c>
      <c r="F13" s="214">
        <v>377</v>
      </c>
      <c r="G13" s="175">
        <f t="shared" si="1"/>
        <v>14369</v>
      </c>
      <c r="H13" s="214">
        <v>7700</v>
      </c>
      <c r="I13" s="214">
        <v>785</v>
      </c>
      <c r="J13" s="175">
        <f t="shared" si="2"/>
        <v>6669</v>
      </c>
      <c r="K13" s="22"/>
    </row>
    <row r="14" spans="1:14" ht="14.1" customHeight="1">
      <c r="B14" s="227" t="s">
        <v>54</v>
      </c>
      <c r="C14" s="227"/>
      <c r="D14" s="214">
        <v>209</v>
      </c>
      <c r="E14" s="214">
        <v>0</v>
      </c>
      <c r="F14" s="214">
        <v>0</v>
      </c>
      <c r="G14" s="175">
        <f t="shared" si="1"/>
        <v>209</v>
      </c>
      <c r="H14" s="214">
        <v>209</v>
      </c>
      <c r="I14" s="214">
        <v>0</v>
      </c>
      <c r="J14" s="175">
        <f t="shared" si="2"/>
        <v>0</v>
      </c>
      <c r="K14" s="22"/>
    </row>
    <row r="15" spans="1:14" ht="14.1" customHeight="1">
      <c r="B15" s="226" t="s">
        <v>55</v>
      </c>
      <c r="C15" s="226"/>
      <c r="D15" s="214">
        <v>786</v>
      </c>
      <c r="E15" s="214">
        <v>0</v>
      </c>
      <c r="F15" s="214">
        <v>27</v>
      </c>
      <c r="G15" s="175">
        <f t="shared" si="1"/>
        <v>759</v>
      </c>
      <c r="H15" s="214">
        <v>759</v>
      </c>
      <c r="I15" s="214">
        <v>5</v>
      </c>
      <c r="J15" s="175">
        <f t="shared" si="2"/>
        <v>0</v>
      </c>
      <c r="K15" s="22"/>
    </row>
    <row r="16" spans="1:14" ht="14.1" customHeight="1">
      <c r="B16" s="227" t="s">
        <v>56</v>
      </c>
      <c r="C16" s="227"/>
      <c r="D16" s="214">
        <v>0</v>
      </c>
      <c r="E16" s="214">
        <v>0</v>
      </c>
      <c r="F16" s="214">
        <v>0</v>
      </c>
      <c r="G16" s="175">
        <f t="shared" si="1"/>
        <v>0</v>
      </c>
      <c r="H16" s="214">
        <v>0</v>
      </c>
      <c r="I16" s="214">
        <v>0</v>
      </c>
      <c r="J16" s="175">
        <f t="shared" si="2"/>
        <v>0</v>
      </c>
      <c r="K16" s="22"/>
    </row>
    <row r="17" spans="2:14" ht="14.1" customHeight="1">
      <c r="B17" s="218" t="s">
        <v>57</v>
      </c>
      <c r="C17" s="218"/>
      <c r="D17" s="214">
        <v>1001</v>
      </c>
      <c r="E17" s="214">
        <v>0</v>
      </c>
      <c r="F17" s="214">
        <v>0</v>
      </c>
      <c r="G17" s="175">
        <f t="shared" si="1"/>
        <v>1001</v>
      </c>
      <c r="H17" s="214">
        <v>917</v>
      </c>
      <c r="I17" s="214">
        <v>106</v>
      </c>
      <c r="J17" s="175">
        <f t="shared" si="2"/>
        <v>84</v>
      </c>
      <c r="K17" s="22"/>
    </row>
    <row r="18" spans="2:14" ht="14.1" customHeight="1">
      <c r="B18" s="218" t="s">
        <v>58</v>
      </c>
      <c r="C18" s="218"/>
      <c r="D18" s="214">
        <v>137</v>
      </c>
      <c r="E18" s="214">
        <v>175</v>
      </c>
      <c r="F18" s="214">
        <v>173</v>
      </c>
      <c r="G18" s="175">
        <f t="shared" si="1"/>
        <v>139</v>
      </c>
      <c r="H18" s="214">
        <v>0</v>
      </c>
      <c r="I18" s="214">
        <v>0</v>
      </c>
      <c r="J18" s="175">
        <f t="shared" si="2"/>
        <v>139</v>
      </c>
      <c r="K18" s="22"/>
    </row>
    <row r="19" spans="2:14" ht="14.1" customHeight="1">
      <c r="B19" s="228" t="s">
        <v>59</v>
      </c>
      <c r="C19" s="228"/>
      <c r="D19" s="214">
        <f t="shared" ref="D19:J19" si="3">SUM(D20:D24)</f>
        <v>471323</v>
      </c>
      <c r="E19" s="214">
        <f t="shared" si="3"/>
        <v>3495</v>
      </c>
      <c r="F19" s="214">
        <f t="shared" si="3"/>
        <v>1420</v>
      </c>
      <c r="G19" s="175">
        <f t="shared" si="3"/>
        <v>473398</v>
      </c>
      <c r="H19" s="214">
        <f t="shared" si="3"/>
        <v>353408</v>
      </c>
      <c r="I19" s="214">
        <f t="shared" si="3"/>
        <v>5134</v>
      </c>
      <c r="J19" s="175">
        <f t="shared" si="3"/>
        <v>119990</v>
      </c>
      <c r="K19" s="22"/>
    </row>
    <row r="20" spans="2:14" ht="14.1" customHeight="1">
      <c r="B20" s="219" t="s">
        <v>60</v>
      </c>
      <c r="C20" s="219"/>
      <c r="D20" s="214">
        <v>18662</v>
      </c>
      <c r="E20" s="214">
        <v>108</v>
      </c>
      <c r="F20" s="214">
        <v>0</v>
      </c>
      <c r="G20" s="175">
        <f t="shared" si="1"/>
        <v>18770</v>
      </c>
      <c r="H20" s="214">
        <v>0</v>
      </c>
      <c r="I20" s="214">
        <v>0</v>
      </c>
      <c r="J20" s="175">
        <f t="shared" si="2"/>
        <v>18770</v>
      </c>
      <c r="K20" s="22"/>
    </row>
    <row r="21" spans="2:14" ht="14.1" customHeight="1">
      <c r="B21" s="218" t="s">
        <v>61</v>
      </c>
      <c r="C21" s="218"/>
      <c r="D21" s="214">
        <v>5925</v>
      </c>
      <c r="E21" s="214">
        <v>15</v>
      </c>
      <c r="F21" s="214">
        <v>1</v>
      </c>
      <c r="G21" s="175">
        <f t="shared" si="1"/>
        <v>5939</v>
      </c>
      <c r="H21" s="214">
        <v>3472</v>
      </c>
      <c r="I21" s="214">
        <v>102</v>
      </c>
      <c r="J21" s="175">
        <f t="shared" si="2"/>
        <v>2467</v>
      </c>
      <c r="K21" s="22"/>
    </row>
    <row r="22" spans="2:14" ht="14.1" customHeight="1">
      <c r="B22" s="219" t="s">
        <v>53</v>
      </c>
      <c r="C22" s="219"/>
      <c r="D22" s="214">
        <v>442529</v>
      </c>
      <c r="E22" s="214">
        <v>3306</v>
      </c>
      <c r="F22" s="214">
        <v>17</v>
      </c>
      <c r="G22" s="175">
        <f t="shared" si="1"/>
        <v>445818</v>
      </c>
      <c r="H22" s="214">
        <v>349718</v>
      </c>
      <c r="I22" s="214">
        <v>4949</v>
      </c>
      <c r="J22" s="175">
        <f t="shared" si="2"/>
        <v>96100</v>
      </c>
      <c r="K22" s="22"/>
    </row>
    <row r="23" spans="2:14" ht="14.1" customHeight="1">
      <c r="B23" s="219" t="s">
        <v>57</v>
      </c>
      <c r="C23" s="219"/>
      <c r="D23" s="214">
        <v>795</v>
      </c>
      <c r="E23" s="214">
        <v>0</v>
      </c>
      <c r="F23" s="214">
        <v>0</v>
      </c>
      <c r="G23" s="175">
        <f t="shared" si="1"/>
        <v>795</v>
      </c>
      <c r="H23" s="214">
        <v>218</v>
      </c>
      <c r="I23" s="214">
        <v>83</v>
      </c>
      <c r="J23" s="175">
        <f t="shared" si="2"/>
        <v>577</v>
      </c>
      <c r="K23" s="22"/>
    </row>
    <row r="24" spans="2:14" ht="14.1" customHeight="1">
      <c r="B24" s="218" t="s">
        <v>58</v>
      </c>
      <c r="C24" s="218"/>
      <c r="D24" s="214">
        <v>3412</v>
      </c>
      <c r="E24" s="214">
        <v>66</v>
      </c>
      <c r="F24" s="214">
        <v>1402</v>
      </c>
      <c r="G24" s="175">
        <f t="shared" si="1"/>
        <v>2076</v>
      </c>
      <c r="H24" s="214">
        <v>0</v>
      </c>
      <c r="I24" s="214">
        <v>0</v>
      </c>
      <c r="J24" s="175">
        <f t="shared" si="2"/>
        <v>2076</v>
      </c>
      <c r="K24" s="22"/>
    </row>
    <row r="25" spans="2:14" ht="14.1" customHeight="1">
      <c r="B25" s="219" t="s">
        <v>62</v>
      </c>
      <c r="C25" s="219"/>
      <c r="D25" s="214">
        <v>11976</v>
      </c>
      <c r="E25" s="214">
        <v>358</v>
      </c>
      <c r="F25" s="214">
        <v>151</v>
      </c>
      <c r="G25" s="175">
        <f t="shared" si="1"/>
        <v>12183</v>
      </c>
      <c r="H25" s="214">
        <v>8362</v>
      </c>
      <c r="I25" s="214">
        <v>401</v>
      </c>
      <c r="J25" s="175">
        <f t="shared" si="2"/>
        <v>3821</v>
      </c>
      <c r="K25" s="22"/>
    </row>
    <row r="26" spans="2:14" ht="14.1" customHeight="1">
      <c r="B26" s="229" t="s">
        <v>33</v>
      </c>
      <c r="C26" s="230"/>
      <c r="D26" s="175">
        <f t="shared" ref="D26:I26" si="4">D9+D19+D25</f>
        <v>703510</v>
      </c>
      <c r="E26" s="175">
        <f t="shared" si="4"/>
        <v>4998</v>
      </c>
      <c r="F26" s="175">
        <f t="shared" si="4"/>
        <v>3054</v>
      </c>
      <c r="G26" s="175">
        <f>G9+G19+G25</f>
        <v>705454</v>
      </c>
      <c r="H26" s="175">
        <f t="shared" si="4"/>
        <v>473499</v>
      </c>
      <c r="I26" s="175">
        <f t="shared" si="4"/>
        <v>9598</v>
      </c>
      <c r="J26" s="175">
        <f>J9+J19+J25</f>
        <v>231955</v>
      </c>
      <c r="K26" s="22"/>
      <c r="N26" s="178"/>
    </row>
    <row r="27" spans="2:14" ht="8.4499999999999993" customHeight="1">
      <c r="B27" s="23"/>
      <c r="C27" s="24"/>
      <c r="D27" s="24"/>
      <c r="E27" s="24"/>
      <c r="F27" s="24"/>
      <c r="G27" s="24"/>
      <c r="H27" s="25"/>
      <c r="I27" s="25"/>
      <c r="J27" s="26"/>
      <c r="K27" s="26"/>
    </row>
    <row r="28" spans="2:14" ht="6.75" customHeight="1">
      <c r="C28" s="27"/>
      <c r="D28" s="28"/>
      <c r="E28" s="28"/>
      <c r="F28" s="28"/>
      <c r="G28" s="28"/>
      <c r="H28" s="28"/>
      <c r="I28" s="28"/>
    </row>
    <row r="29" spans="2:14" ht="20.25" customHeight="1">
      <c r="B29" s="29" t="s">
        <v>217</v>
      </c>
      <c r="C29" s="30"/>
      <c r="D29" s="28"/>
      <c r="E29" s="28"/>
      <c r="F29" s="28"/>
      <c r="G29" s="28"/>
      <c r="H29" s="28"/>
      <c r="I29" s="28"/>
      <c r="K29" s="21" t="s">
        <v>346</v>
      </c>
    </row>
    <row r="30" spans="2:14" ht="12.95" customHeight="1">
      <c r="B30" s="225" t="s">
        <v>41</v>
      </c>
      <c r="C30" s="225"/>
      <c r="D30" s="225" t="s">
        <v>63</v>
      </c>
      <c r="E30" s="225" t="s">
        <v>64</v>
      </c>
      <c r="F30" s="225" t="s">
        <v>65</v>
      </c>
      <c r="G30" s="225" t="s">
        <v>66</v>
      </c>
      <c r="H30" s="225" t="s">
        <v>67</v>
      </c>
      <c r="I30" s="225" t="s">
        <v>68</v>
      </c>
      <c r="J30" s="225" t="s">
        <v>69</v>
      </c>
      <c r="K30" s="225" t="s">
        <v>70</v>
      </c>
    </row>
    <row r="31" spans="2:14" ht="12.95" customHeight="1"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spans="2:14" ht="14.1" customHeight="1">
      <c r="B32" s="231" t="s">
        <v>49</v>
      </c>
      <c r="C32" s="232"/>
      <c r="D32" s="175">
        <f>SUM(D33:D41)</f>
        <v>30771</v>
      </c>
      <c r="E32" s="175">
        <f t="shared" ref="E32:J32" si="5">SUM(E33:E41)</f>
        <v>31557</v>
      </c>
      <c r="F32" s="175">
        <f t="shared" si="5"/>
        <v>5254</v>
      </c>
      <c r="G32" s="175">
        <f t="shared" si="5"/>
        <v>15222</v>
      </c>
      <c r="H32" s="175">
        <f t="shared" si="5"/>
        <v>4626</v>
      </c>
      <c r="I32" s="175">
        <f t="shared" si="5"/>
        <v>3020</v>
      </c>
      <c r="J32" s="175">
        <f t="shared" si="5"/>
        <v>17694</v>
      </c>
      <c r="K32" s="163">
        <f>SUM(D32:J32)</f>
        <v>108144</v>
      </c>
      <c r="L32" s="142"/>
    </row>
    <row r="33" spans="2:12" ht="14.1" customHeight="1">
      <c r="B33" s="218" t="s">
        <v>60</v>
      </c>
      <c r="C33" s="218"/>
      <c r="D33" s="214">
        <v>18858</v>
      </c>
      <c r="E33" s="214">
        <v>14816</v>
      </c>
      <c r="F33" s="214">
        <v>2157</v>
      </c>
      <c r="G33" s="214">
        <v>3749</v>
      </c>
      <c r="H33" s="214">
        <v>1352</v>
      </c>
      <c r="I33" s="214">
        <v>749</v>
      </c>
      <c r="J33" s="214">
        <v>12262</v>
      </c>
      <c r="K33" s="163">
        <f t="shared" ref="K33:K48" si="6">SUM(D33:J33)</f>
        <v>53943</v>
      </c>
      <c r="L33" s="142"/>
    </row>
    <row r="34" spans="2:12" ht="14.1" customHeight="1">
      <c r="B34" s="218" t="s">
        <v>51</v>
      </c>
      <c r="C34" s="218"/>
      <c r="D34" s="214">
        <v>0</v>
      </c>
      <c r="E34" s="214">
        <v>0</v>
      </c>
      <c r="F34" s="214">
        <v>0</v>
      </c>
      <c r="G34" s="214">
        <v>0</v>
      </c>
      <c r="H34" s="214">
        <v>0</v>
      </c>
      <c r="I34" s="214">
        <v>0</v>
      </c>
      <c r="J34" s="214">
        <v>1077</v>
      </c>
      <c r="K34" s="163">
        <f t="shared" si="6"/>
        <v>1077</v>
      </c>
      <c r="L34" s="142"/>
    </row>
    <row r="35" spans="2:12" ht="14.1" customHeight="1">
      <c r="B35" s="219" t="s">
        <v>52</v>
      </c>
      <c r="C35" s="219"/>
      <c r="D35" s="214">
        <v>10984</v>
      </c>
      <c r="E35" s="214">
        <v>16190</v>
      </c>
      <c r="F35" s="214">
        <v>3052</v>
      </c>
      <c r="G35" s="214">
        <v>6630</v>
      </c>
      <c r="H35" s="214">
        <v>3058</v>
      </c>
      <c r="I35" s="214">
        <v>2037</v>
      </c>
      <c r="J35" s="214">
        <v>4281</v>
      </c>
      <c r="K35" s="163">
        <f t="shared" si="6"/>
        <v>46232</v>
      </c>
      <c r="L35" s="142"/>
    </row>
    <row r="36" spans="2:12" ht="14.1" customHeight="1">
      <c r="B36" s="218" t="s">
        <v>53</v>
      </c>
      <c r="C36" s="218"/>
      <c r="D36" s="214">
        <v>877</v>
      </c>
      <c r="E36" s="214">
        <v>462</v>
      </c>
      <c r="F36" s="214">
        <v>45</v>
      </c>
      <c r="G36" s="214">
        <v>4843</v>
      </c>
      <c r="H36" s="214">
        <v>174</v>
      </c>
      <c r="I36" s="214">
        <v>202</v>
      </c>
      <c r="J36" s="214">
        <v>66</v>
      </c>
      <c r="K36" s="163">
        <f t="shared" si="6"/>
        <v>6669</v>
      </c>
      <c r="L36" s="142"/>
    </row>
    <row r="37" spans="2:12" ht="14.1" customHeight="1">
      <c r="B37" s="227" t="s">
        <v>54</v>
      </c>
      <c r="C37" s="227"/>
      <c r="D37" s="214">
        <v>0</v>
      </c>
      <c r="E37" s="214">
        <v>0</v>
      </c>
      <c r="F37" s="214">
        <v>0</v>
      </c>
      <c r="G37" s="214">
        <v>0</v>
      </c>
      <c r="H37" s="214">
        <v>0</v>
      </c>
      <c r="I37" s="214">
        <v>0</v>
      </c>
      <c r="J37" s="214">
        <v>0</v>
      </c>
      <c r="K37" s="163">
        <f t="shared" si="6"/>
        <v>0</v>
      </c>
      <c r="L37" s="142"/>
    </row>
    <row r="38" spans="2:12" ht="14.1" customHeight="1">
      <c r="B38" s="226" t="s">
        <v>55</v>
      </c>
      <c r="C38" s="226"/>
      <c r="D38" s="214">
        <v>0</v>
      </c>
      <c r="E38" s="214">
        <v>0</v>
      </c>
      <c r="F38" s="214">
        <v>0</v>
      </c>
      <c r="G38" s="214">
        <v>0</v>
      </c>
      <c r="H38" s="214">
        <v>0</v>
      </c>
      <c r="I38" s="214">
        <v>0</v>
      </c>
      <c r="J38" s="214">
        <v>0</v>
      </c>
      <c r="K38" s="163">
        <f t="shared" si="6"/>
        <v>0</v>
      </c>
      <c r="L38" s="142"/>
    </row>
    <row r="39" spans="2:12" ht="14.1" customHeight="1">
      <c r="B39" s="227" t="s">
        <v>56</v>
      </c>
      <c r="C39" s="227"/>
      <c r="D39" s="214">
        <v>0</v>
      </c>
      <c r="E39" s="214">
        <v>0</v>
      </c>
      <c r="F39" s="214">
        <v>0</v>
      </c>
      <c r="G39" s="214">
        <v>0</v>
      </c>
      <c r="H39" s="214">
        <v>0</v>
      </c>
      <c r="I39" s="214">
        <v>0</v>
      </c>
      <c r="J39" s="214">
        <v>0</v>
      </c>
      <c r="K39" s="163">
        <f t="shared" si="6"/>
        <v>0</v>
      </c>
      <c r="L39" s="142"/>
    </row>
    <row r="40" spans="2:12" ht="14.1" customHeight="1">
      <c r="B40" s="218" t="s">
        <v>57</v>
      </c>
      <c r="C40" s="218"/>
      <c r="D40" s="214">
        <v>52</v>
      </c>
      <c r="E40" s="214">
        <v>0</v>
      </c>
      <c r="F40" s="214">
        <v>0</v>
      </c>
      <c r="G40" s="214">
        <v>0</v>
      </c>
      <c r="H40" s="214">
        <v>0</v>
      </c>
      <c r="I40" s="214">
        <v>32</v>
      </c>
      <c r="J40" s="214">
        <v>0</v>
      </c>
      <c r="K40" s="163">
        <f t="shared" si="6"/>
        <v>84</v>
      </c>
      <c r="L40" s="142"/>
    </row>
    <row r="41" spans="2:12" ht="14.1" customHeight="1">
      <c r="B41" s="218" t="s">
        <v>58</v>
      </c>
      <c r="C41" s="218"/>
      <c r="D41" s="214">
        <v>0</v>
      </c>
      <c r="E41" s="214">
        <v>89</v>
      </c>
      <c r="F41" s="214">
        <v>0</v>
      </c>
      <c r="G41" s="214">
        <v>0</v>
      </c>
      <c r="H41" s="214">
        <v>42</v>
      </c>
      <c r="I41" s="214">
        <v>0</v>
      </c>
      <c r="J41" s="214">
        <v>8</v>
      </c>
      <c r="K41" s="163">
        <f t="shared" si="6"/>
        <v>139</v>
      </c>
      <c r="L41" s="142"/>
    </row>
    <row r="42" spans="2:12" ht="14.1" customHeight="1">
      <c r="B42" s="233" t="s">
        <v>59</v>
      </c>
      <c r="C42" s="234"/>
      <c r="D42" s="214">
        <f>SUM(D43:D47)</f>
        <v>97197</v>
      </c>
      <c r="E42" s="214">
        <f t="shared" ref="E42:I42" si="7">SUM(E43:E47)</f>
        <v>575</v>
      </c>
      <c r="F42" s="214">
        <f t="shared" si="7"/>
        <v>6</v>
      </c>
      <c r="G42" s="214">
        <f t="shared" si="7"/>
        <v>377</v>
      </c>
      <c r="H42" s="214">
        <f t="shared" si="7"/>
        <v>21723</v>
      </c>
      <c r="I42" s="214">
        <f t="shared" si="7"/>
        <v>11</v>
      </c>
      <c r="J42" s="214">
        <f>SUM(J43:J47)</f>
        <v>101</v>
      </c>
      <c r="K42" s="163">
        <f t="shared" si="6"/>
        <v>119990</v>
      </c>
      <c r="L42" s="142"/>
    </row>
    <row r="43" spans="2:12" ht="14.1" customHeight="1">
      <c r="B43" s="218" t="s">
        <v>60</v>
      </c>
      <c r="C43" s="218"/>
      <c r="D43" s="214">
        <v>17911</v>
      </c>
      <c r="E43" s="214">
        <v>1</v>
      </c>
      <c r="F43" s="214">
        <v>4</v>
      </c>
      <c r="G43" s="214">
        <v>61</v>
      </c>
      <c r="H43" s="214">
        <v>703</v>
      </c>
      <c r="I43" s="214">
        <v>0</v>
      </c>
      <c r="J43" s="214">
        <v>90</v>
      </c>
      <c r="K43" s="163">
        <f t="shared" si="6"/>
        <v>18770</v>
      </c>
      <c r="L43" s="142"/>
    </row>
    <row r="44" spans="2:12" ht="14.1" customHeight="1">
      <c r="B44" s="218" t="s">
        <v>61</v>
      </c>
      <c r="C44" s="218"/>
      <c r="D44" s="214">
        <v>2415</v>
      </c>
      <c r="E44" s="214">
        <v>0</v>
      </c>
      <c r="F44" s="214">
        <v>0</v>
      </c>
      <c r="G44" s="214">
        <v>1</v>
      </c>
      <c r="H44" s="214">
        <v>46</v>
      </c>
      <c r="I44" s="214">
        <v>4</v>
      </c>
      <c r="J44" s="214">
        <v>1</v>
      </c>
      <c r="K44" s="163">
        <f t="shared" si="6"/>
        <v>2467</v>
      </c>
      <c r="L44" s="142"/>
    </row>
    <row r="45" spans="2:12" ht="14.1" customHeight="1">
      <c r="B45" s="219" t="s">
        <v>53</v>
      </c>
      <c r="C45" s="219"/>
      <c r="D45" s="214">
        <v>75046</v>
      </c>
      <c r="E45" s="214">
        <v>10</v>
      </c>
      <c r="F45" s="214">
        <v>2</v>
      </c>
      <c r="G45" s="214">
        <v>315</v>
      </c>
      <c r="H45" s="214">
        <v>20710</v>
      </c>
      <c r="I45" s="214">
        <v>7</v>
      </c>
      <c r="J45" s="214">
        <v>10</v>
      </c>
      <c r="K45" s="163">
        <f t="shared" si="6"/>
        <v>96100</v>
      </c>
      <c r="L45" s="142"/>
    </row>
    <row r="46" spans="2:12" ht="14.1" customHeight="1">
      <c r="B46" s="218" t="s">
        <v>57</v>
      </c>
      <c r="C46" s="218"/>
      <c r="D46" s="214">
        <v>13</v>
      </c>
      <c r="E46" s="214">
        <v>564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  <c r="K46" s="163">
        <f t="shared" si="6"/>
        <v>577</v>
      </c>
      <c r="L46" s="142"/>
    </row>
    <row r="47" spans="2:12" ht="14.1" customHeight="1">
      <c r="B47" s="219" t="s">
        <v>58</v>
      </c>
      <c r="C47" s="219"/>
      <c r="D47" s="214">
        <v>1812</v>
      </c>
      <c r="E47" s="214">
        <v>0</v>
      </c>
      <c r="F47" s="214">
        <v>0</v>
      </c>
      <c r="G47" s="214">
        <v>0</v>
      </c>
      <c r="H47" s="214">
        <v>264</v>
      </c>
      <c r="I47" s="214">
        <v>0</v>
      </c>
      <c r="J47" s="214">
        <v>0</v>
      </c>
      <c r="K47" s="163">
        <f t="shared" si="6"/>
        <v>2076</v>
      </c>
      <c r="L47" s="142"/>
    </row>
    <row r="48" spans="2:12" ht="14.1" customHeight="1">
      <c r="B48" s="236" t="s">
        <v>62</v>
      </c>
      <c r="C48" s="237"/>
      <c r="D48" s="214">
        <v>139</v>
      </c>
      <c r="E48" s="214">
        <v>2402</v>
      </c>
      <c r="F48" s="214">
        <v>7</v>
      </c>
      <c r="G48" s="214">
        <v>21</v>
      </c>
      <c r="H48" s="214">
        <v>38</v>
      </c>
      <c r="I48" s="214">
        <v>539</v>
      </c>
      <c r="J48" s="214">
        <v>675</v>
      </c>
      <c r="K48" s="163">
        <f t="shared" si="6"/>
        <v>3821</v>
      </c>
      <c r="L48" s="142"/>
    </row>
    <row r="49" spans="2:12" ht="13.5" customHeight="1">
      <c r="B49" s="235" t="s">
        <v>70</v>
      </c>
      <c r="C49" s="235"/>
      <c r="D49" s="175">
        <f>D32+D42+D48</f>
        <v>128107</v>
      </c>
      <c r="E49" s="175">
        <f t="shared" ref="E49:J49" si="8">E32+E42+E48</f>
        <v>34534</v>
      </c>
      <c r="F49" s="175">
        <f t="shared" si="8"/>
        <v>5267</v>
      </c>
      <c r="G49" s="175">
        <f t="shared" si="8"/>
        <v>15620</v>
      </c>
      <c r="H49" s="175">
        <f t="shared" si="8"/>
        <v>26387</v>
      </c>
      <c r="I49" s="175">
        <f t="shared" si="8"/>
        <v>3570</v>
      </c>
      <c r="J49" s="175">
        <f t="shared" si="8"/>
        <v>18470</v>
      </c>
      <c r="K49" s="163">
        <f>SUM(D49:J49)</f>
        <v>231955</v>
      </c>
      <c r="L49" s="142"/>
    </row>
    <row r="50" spans="2:12" ht="3" customHeight="1"/>
    <row r="51" spans="2:12" ht="5.0999999999999996" customHeight="1">
      <c r="L51" s="32"/>
    </row>
  </sheetData>
  <mergeCells count="52">
    <mergeCell ref="B44:C44"/>
    <mergeCell ref="B43:C43"/>
    <mergeCell ref="B42:C42"/>
    <mergeCell ref="B41:C41"/>
    <mergeCell ref="B49:C49"/>
    <mergeCell ref="B48:C48"/>
    <mergeCell ref="B47:C47"/>
    <mergeCell ref="B46:C46"/>
    <mergeCell ref="B45:C45"/>
    <mergeCell ref="B36:C36"/>
    <mergeCell ref="B35:C35"/>
    <mergeCell ref="B34:C34"/>
    <mergeCell ref="B33:C33"/>
    <mergeCell ref="B40:C40"/>
    <mergeCell ref="B39:C39"/>
    <mergeCell ref="B38:C38"/>
    <mergeCell ref="B37:C37"/>
    <mergeCell ref="B26:C26"/>
    <mergeCell ref="B25:C25"/>
    <mergeCell ref="K30:K31"/>
    <mergeCell ref="B32:C32"/>
    <mergeCell ref="B30:C31"/>
    <mergeCell ref="D30:D31"/>
    <mergeCell ref="E30:E31"/>
    <mergeCell ref="F30:F31"/>
    <mergeCell ref="G30:G31"/>
    <mergeCell ref="H30:H31"/>
    <mergeCell ref="I30:I31"/>
    <mergeCell ref="J30:J31"/>
    <mergeCell ref="B23:C23"/>
    <mergeCell ref="B22:C22"/>
    <mergeCell ref="B21:C21"/>
    <mergeCell ref="B20:C20"/>
    <mergeCell ref="B24:C24"/>
    <mergeCell ref="B15:C15"/>
    <mergeCell ref="B14:C14"/>
    <mergeCell ref="B13:C13"/>
    <mergeCell ref="B12:C12"/>
    <mergeCell ref="B19:C19"/>
    <mergeCell ref="B18:C18"/>
    <mergeCell ref="B17:C17"/>
    <mergeCell ref="B16:C16"/>
    <mergeCell ref="B11:C11"/>
    <mergeCell ref="B10:C10"/>
    <mergeCell ref="A1:D1"/>
    <mergeCell ref="A2:L2"/>
    <mergeCell ref="A3:E3"/>
    <mergeCell ref="A4:K4"/>
    <mergeCell ref="A5:K5"/>
    <mergeCell ref="B6:K6"/>
    <mergeCell ref="B9:C9"/>
    <mergeCell ref="B8:C8"/>
  </mergeCells>
  <phoneticPr fontId="4"/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62"/>
  <sheetViews>
    <sheetView view="pageBreakPreview" topLeftCell="D1" zoomScale="80" zoomScaleNormal="80" zoomScaleSheetLayoutView="80" workbookViewId="0">
      <selection activeCell="H2" sqref="H2"/>
    </sheetView>
  </sheetViews>
  <sheetFormatPr defaultRowHeight="13.5"/>
  <cols>
    <col min="1" max="1" width="8.5" customWidth="1"/>
    <col min="2" max="2" width="5.5" customWidth="1"/>
    <col min="3" max="3" width="40.125" customWidth="1"/>
    <col min="4" max="4" width="17.5" style="208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21" customHeight="1"/>
    <row r="2" spans="1:14" ht="34.5" customHeight="1">
      <c r="B2" s="33"/>
      <c r="C2" s="34" t="s">
        <v>71</v>
      </c>
      <c r="D2" s="216"/>
      <c r="E2" s="34"/>
      <c r="F2" s="34"/>
      <c r="G2" s="34"/>
      <c r="H2" s="34"/>
      <c r="I2" s="34"/>
      <c r="J2" s="34"/>
      <c r="K2" s="34"/>
      <c r="L2" s="34"/>
      <c r="M2" s="34"/>
    </row>
    <row r="3" spans="1:14" ht="20.100000000000001" customHeight="1">
      <c r="C3" s="35" t="s">
        <v>72</v>
      </c>
      <c r="J3" s="31" t="s">
        <v>346</v>
      </c>
    </row>
    <row r="4" spans="1:14" ht="50.1" customHeight="1">
      <c r="A4" s="2"/>
      <c r="B4" s="2"/>
      <c r="C4" s="36" t="s">
        <v>73</v>
      </c>
      <c r="D4" s="217" t="s">
        <v>74</v>
      </c>
      <c r="E4" s="37" t="s">
        <v>75</v>
      </c>
      <c r="F4" s="37" t="s">
        <v>76</v>
      </c>
      <c r="G4" s="37" t="s">
        <v>77</v>
      </c>
      <c r="H4" s="37" t="s">
        <v>78</v>
      </c>
      <c r="I4" s="37" t="s">
        <v>79</v>
      </c>
      <c r="J4" s="37" t="s">
        <v>80</v>
      </c>
      <c r="K4" s="38"/>
      <c r="L4" s="2"/>
      <c r="M4" s="2"/>
      <c r="N4" s="2"/>
    </row>
    <row r="5" spans="1:14" ht="22.5" customHeight="1">
      <c r="A5" s="2"/>
      <c r="B5" s="2"/>
      <c r="C5" s="39" t="s">
        <v>311</v>
      </c>
      <c r="D5" s="206" t="s">
        <v>310</v>
      </c>
      <c r="E5" s="140" t="s">
        <v>310</v>
      </c>
      <c r="F5" s="140" t="s">
        <v>310</v>
      </c>
      <c r="G5" s="140" t="s">
        <v>310</v>
      </c>
      <c r="H5" s="140" t="s">
        <v>310</v>
      </c>
      <c r="I5" s="140" t="s">
        <v>310</v>
      </c>
      <c r="J5" s="140" t="s">
        <v>310</v>
      </c>
      <c r="K5" s="2"/>
      <c r="L5" s="2"/>
      <c r="M5" s="2"/>
      <c r="N5" s="2"/>
    </row>
    <row r="6" spans="1:14" ht="39.950000000000003" customHeight="1">
      <c r="A6" s="2"/>
      <c r="B6" s="2"/>
      <c r="C6" s="36" t="s">
        <v>33</v>
      </c>
      <c r="D6" s="206" t="s">
        <v>310</v>
      </c>
      <c r="E6" s="140" t="s">
        <v>310</v>
      </c>
      <c r="F6" s="140" t="s">
        <v>310</v>
      </c>
      <c r="G6" s="140" t="s">
        <v>310</v>
      </c>
      <c r="H6" s="140" t="s">
        <v>310</v>
      </c>
      <c r="I6" s="140" t="s">
        <v>310</v>
      </c>
      <c r="J6" s="140" t="s">
        <v>310</v>
      </c>
      <c r="K6" s="2"/>
      <c r="L6" s="2"/>
      <c r="M6" s="2"/>
      <c r="N6" s="2"/>
    </row>
    <row r="7" spans="1:14" ht="11.1" customHeight="1"/>
    <row r="8" spans="1:14" ht="20.100000000000001" customHeight="1">
      <c r="C8" s="35" t="s">
        <v>218</v>
      </c>
      <c r="L8" s="31" t="s">
        <v>346</v>
      </c>
    </row>
    <row r="9" spans="1:14" ht="50.1" customHeight="1">
      <c r="A9" s="2"/>
      <c r="B9" s="2"/>
      <c r="C9" s="36" t="s">
        <v>81</v>
      </c>
      <c r="D9" s="217" t="s">
        <v>82</v>
      </c>
      <c r="E9" s="37" t="s">
        <v>83</v>
      </c>
      <c r="F9" s="37" t="s">
        <v>84</v>
      </c>
      <c r="G9" s="37" t="s">
        <v>85</v>
      </c>
      <c r="H9" s="37" t="s">
        <v>86</v>
      </c>
      <c r="I9" s="37" t="s">
        <v>87</v>
      </c>
      <c r="J9" s="37" t="s">
        <v>88</v>
      </c>
      <c r="K9" s="37" t="s">
        <v>89</v>
      </c>
      <c r="L9" s="37" t="s">
        <v>80</v>
      </c>
      <c r="M9" s="2"/>
      <c r="N9" s="2"/>
    </row>
    <row r="10" spans="1:14" ht="23.1" customHeight="1">
      <c r="A10" s="2"/>
      <c r="B10" s="2"/>
      <c r="C10" s="153" t="s">
        <v>291</v>
      </c>
      <c r="D10" s="206">
        <v>40</v>
      </c>
      <c r="E10" s="206">
        <v>78</v>
      </c>
      <c r="F10" s="206">
        <v>0</v>
      </c>
      <c r="G10" s="140">
        <f>E10-F10</f>
        <v>78</v>
      </c>
      <c r="H10" s="206">
        <v>40</v>
      </c>
      <c r="I10" s="160">
        <f>D10/H10</f>
        <v>1</v>
      </c>
      <c r="J10" s="140">
        <v>78</v>
      </c>
      <c r="K10" s="140">
        <v>0</v>
      </c>
      <c r="L10" s="206">
        <v>40</v>
      </c>
      <c r="M10" s="2"/>
      <c r="N10" s="2"/>
    </row>
    <row r="11" spans="1:14" ht="23.1" customHeight="1">
      <c r="A11" s="2"/>
      <c r="B11" s="2"/>
      <c r="C11" s="153" t="s">
        <v>292</v>
      </c>
      <c r="D11" s="206">
        <v>10</v>
      </c>
      <c r="E11" s="206">
        <v>57</v>
      </c>
      <c r="F11" s="206">
        <v>14</v>
      </c>
      <c r="G11" s="140">
        <f t="shared" ref="G11:G20" si="0">E11-F11</f>
        <v>43</v>
      </c>
      <c r="H11" s="206">
        <v>10</v>
      </c>
      <c r="I11" s="160">
        <v>1</v>
      </c>
      <c r="J11" s="140">
        <v>43</v>
      </c>
      <c r="K11" s="140">
        <v>0</v>
      </c>
      <c r="L11" s="206">
        <v>10</v>
      </c>
      <c r="M11" s="2"/>
      <c r="N11" s="2"/>
    </row>
    <row r="12" spans="1:14" ht="23.1" customHeight="1">
      <c r="A12" s="2"/>
      <c r="B12" s="2"/>
      <c r="C12" s="153" t="s">
        <v>260</v>
      </c>
      <c r="D12" s="206">
        <v>0</v>
      </c>
      <c r="E12" s="206">
        <v>0</v>
      </c>
      <c r="F12" s="206">
        <v>0</v>
      </c>
      <c r="G12" s="140">
        <f t="shared" si="0"/>
        <v>0</v>
      </c>
      <c r="H12" s="206">
        <v>0</v>
      </c>
      <c r="I12" s="160">
        <v>0</v>
      </c>
      <c r="J12" s="140">
        <v>0</v>
      </c>
      <c r="K12" s="140">
        <v>0</v>
      </c>
      <c r="L12" s="206">
        <v>0</v>
      </c>
      <c r="M12" s="2"/>
      <c r="N12" s="2"/>
    </row>
    <row r="13" spans="1:14" ht="23.1" customHeight="1">
      <c r="A13" s="2"/>
      <c r="B13" s="2"/>
      <c r="C13" s="153" t="s">
        <v>233</v>
      </c>
      <c r="D13" s="206">
        <v>36</v>
      </c>
      <c r="E13" s="206">
        <v>97</v>
      </c>
      <c r="F13" s="206">
        <v>16</v>
      </c>
      <c r="G13" s="140">
        <f t="shared" si="0"/>
        <v>81</v>
      </c>
      <c r="H13" s="206">
        <v>36</v>
      </c>
      <c r="I13" s="160">
        <v>1</v>
      </c>
      <c r="J13" s="140">
        <v>81</v>
      </c>
      <c r="K13" s="140">
        <v>0</v>
      </c>
      <c r="L13" s="206">
        <v>36</v>
      </c>
      <c r="M13" s="2"/>
      <c r="N13" s="2"/>
    </row>
    <row r="14" spans="1:14" ht="23.1" customHeight="1">
      <c r="A14" s="2"/>
      <c r="B14" s="2"/>
      <c r="C14" s="153" t="s">
        <v>261</v>
      </c>
      <c r="D14" s="206">
        <v>100</v>
      </c>
      <c r="E14" s="206">
        <v>262</v>
      </c>
      <c r="F14" s="206">
        <v>0</v>
      </c>
      <c r="G14" s="140">
        <f t="shared" si="0"/>
        <v>262</v>
      </c>
      <c r="H14" s="206">
        <v>100</v>
      </c>
      <c r="I14" s="160">
        <v>1.0068759052129037</v>
      </c>
      <c r="J14" s="140">
        <v>263.80148716578077</v>
      </c>
      <c r="K14" s="140">
        <v>0</v>
      </c>
      <c r="L14" s="206">
        <v>100</v>
      </c>
      <c r="M14" s="2"/>
      <c r="N14" s="2"/>
    </row>
    <row r="15" spans="1:14" ht="23.1" customHeight="1">
      <c r="A15" s="2"/>
      <c r="B15" s="2"/>
      <c r="C15" s="153" t="s">
        <v>262</v>
      </c>
      <c r="D15" s="206">
        <v>50</v>
      </c>
      <c r="E15" s="206">
        <v>1013</v>
      </c>
      <c r="F15" s="206">
        <v>28</v>
      </c>
      <c r="G15" s="140">
        <f t="shared" si="0"/>
        <v>985</v>
      </c>
      <c r="H15" s="206">
        <v>115</v>
      </c>
      <c r="I15" s="160">
        <v>0.43043478260869567</v>
      </c>
      <c r="J15" s="140">
        <v>423.97826086956525</v>
      </c>
      <c r="K15" s="140">
        <v>0</v>
      </c>
      <c r="L15" s="206">
        <v>50</v>
      </c>
      <c r="M15" s="2"/>
      <c r="N15" s="2"/>
    </row>
    <row r="16" spans="1:14" ht="23.1" customHeight="1">
      <c r="A16" s="2"/>
      <c r="B16" s="2"/>
      <c r="C16" s="153" t="s">
        <v>263</v>
      </c>
      <c r="D16" s="206">
        <v>10</v>
      </c>
      <c r="E16" s="206">
        <v>37</v>
      </c>
      <c r="F16" s="206">
        <v>20</v>
      </c>
      <c r="G16" s="140">
        <f t="shared" si="0"/>
        <v>17</v>
      </c>
      <c r="H16" s="206">
        <v>10</v>
      </c>
      <c r="I16" s="160">
        <v>1</v>
      </c>
      <c r="J16" s="140">
        <v>17</v>
      </c>
      <c r="K16" s="140">
        <v>0</v>
      </c>
      <c r="L16" s="206">
        <v>10</v>
      </c>
      <c r="M16" s="2"/>
      <c r="N16" s="2"/>
    </row>
    <row r="17" spans="1:14" ht="23.1" customHeight="1">
      <c r="A17" s="2"/>
      <c r="B17" s="2"/>
      <c r="C17" s="153" t="s">
        <v>264</v>
      </c>
      <c r="D17" s="206">
        <v>100</v>
      </c>
      <c r="E17" s="206">
        <v>182</v>
      </c>
      <c r="F17" s="206">
        <v>0</v>
      </c>
      <c r="G17" s="140">
        <f t="shared" si="0"/>
        <v>182</v>
      </c>
      <c r="H17" s="206">
        <v>100</v>
      </c>
      <c r="I17" s="160">
        <v>1.0028894347794375</v>
      </c>
      <c r="J17" s="140">
        <v>181</v>
      </c>
      <c r="K17" s="140">
        <v>0</v>
      </c>
      <c r="L17" s="206">
        <v>100</v>
      </c>
      <c r="M17" s="2"/>
      <c r="N17" s="2"/>
    </row>
    <row r="18" spans="1:14" ht="23.1" customHeight="1">
      <c r="A18" s="2"/>
      <c r="B18" s="2"/>
      <c r="C18" s="153" t="s">
        <v>265</v>
      </c>
      <c r="D18" s="206">
        <v>5021</v>
      </c>
      <c r="E18" s="206">
        <v>47295</v>
      </c>
      <c r="F18" s="206">
        <v>16833</v>
      </c>
      <c r="G18" s="140">
        <f t="shared" si="0"/>
        <v>30462</v>
      </c>
      <c r="H18" s="206">
        <v>29561</v>
      </c>
      <c r="I18" s="160">
        <v>0.16984984806486786</v>
      </c>
      <c r="J18" s="140">
        <v>5173.9660717520046</v>
      </c>
      <c r="K18" s="140">
        <v>0</v>
      </c>
      <c r="L18" s="140" t="s">
        <v>312</v>
      </c>
      <c r="M18" s="2"/>
      <c r="N18" s="2"/>
    </row>
    <row r="19" spans="1:14" ht="23.1" customHeight="1">
      <c r="A19" s="2"/>
      <c r="B19" s="2"/>
      <c r="C19" s="153" t="s">
        <v>293</v>
      </c>
      <c r="D19" s="206">
        <v>1363</v>
      </c>
      <c r="E19" s="206">
        <v>71028</v>
      </c>
      <c r="F19" s="206">
        <v>57906</v>
      </c>
      <c r="G19" s="140">
        <f t="shared" si="0"/>
        <v>13122</v>
      </c>
      <c r="H19" s="206">
        <v>6505</v>
      </c>
      <c r="I19" s="160">
        <v>0.20957990834665441</v>
      </c>
      <c r="J19" s="140">
        <v>2750.107557324799</v>
      </c>
      <c r="K19" s="140">
        <v>0</v>
      </c>
      <c r="L19" s="140" t="s">
        <v>312</v>
      </c>
      <c r="M19" s="2"/>
      <c r="N19" s="2"/>
    </row>
    <row r="20" spans="1:14" ht="23.1" customHeight="1">
      <c r="A20" s="2"/>
      <c r="B20" s="2"/>
      <c r="C20" s="153" t="s">
        <v>313</v>
      </c>
      <c r="D20" s="206">
        <v>46</v>
      </c>
      <c r="E20" s="206">
        <v>955</v>
      </c>
      <c r="F20" s="206">
        <v>789</v>
      </c>
      <c r="G20" s="140">
        <f t="shared" si="0"/>
        <v>166</v>
      </c>
      <c r="H20" s="206">
        <v>144</v>
      </c>
      <c r="I20" s="160">
        <v>0.32265901622804677</v>
      </c>
      <c r="J20" s="140">
        <v>53</v>
      </c>
      <c r="K20" s="140">
        <v>0</v>
      </c>
      <c r="L20" s="140" t="s">
        <v>312</v>
      </c>
      <c r="M20" s="2"/>
      <c r="N20" s="2"/>
    </row>
    <row r="21" spans="1:14" ht="39.950000000000003" customHeight="1">
      <c r="A21" s="2"/>
      <c r="B21" s="2"/>
      <c r="C21" s="36" t="s">
        <v>294</v>
      </c>
      <c r="D21" s="206">
        <f>SUM(D10:D20)</f>
        <v>6776</v>
      </c>
      <c r="E21" s="140">
        <f t="shared" ref="E21:H21" si="1">SUM(E10:E20)</f>
        <v>121004</v>
      </c>
      <c r="F21" s="140">
        <f t="shared" si="1"/>
        <v>75606</v>
      </c>
      <c r="G21" s="140">
        <f t="shared" si="1"/>
        <v>45398</v>
      </c>
      <c r="H21" s="140">
        <f t="shared" si="1"/>
        <v>36621</v>
      </c>
      <c r="I21" s="140" t="s">
        <v>343</v>
      </c>
      <c r="J21" s="140">
        <f>SUM(J10:J20)</f>
        <v>9064.8533771121511</v>
      </c>
      <c r="K21" s="140">
        <f>SUM(K10:K20)</f>
        <v>0</v>
      </c>
      <c r="L21" s="140">
        <f>SUM(L10:L20)</f>
        <v>346</v>
      </c>
      <c r="M21" s="2"/>
      <c r="N21" s="2"/>
    </row>
    <row r="22" spans="1:14" ht="12" customHeight="1">
      <c r="A22" s="2"/>
      <c r="B22" s="2"/>
      <c r="C22" s="38"/>
      <c r="D22" s="204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0.100000000000001" customHeight="1">
      <c r="C23" s="35" t="s">
        <v>219</v>
      </c>
      <c r="L23" s="31"/>
      <c r="M23" s="31" t="s">
        <v>346</v>
      </c>
    </row>
    <row r="24" spans="1:14" ht="36.950000000000003" customHeight="1">
      <c r="A24" s="2"/>
      <c r="B24" s="2"/>
      <c r="C24" s="36" t="s">
        <v>81</v>
      </c>
      <c r="D24" s="217" t="s">
        <v>90</v>
      </c>
      <c r="E24" s="37" t="s">
        <v>83</v>
      </c>
      <c r="F24" s="37" t="s">
        <v>84</v>
      </c>
      <c r="G24" s="37" t="s">
        <v>85</v>
      </c>
      <c r="H24" s="37" t="s">
        <v>86</v>
      </c>
      <c r="I24" s="37" t="s">
        <v>87</v>
      </c>
      <c r="J24" s="37" t="s">
        <v>88</v>
      </c>
      <c r="K24" s="37" t="s">
        <v>91</v>
      </c>
      <c r="L24" s="37" t="s">
        <v>92</v>
      </c>
      <c r="M24" s="37" t="s">
        <v>80</v>
      </c>
      <c r="N24" s="2"/>
    </row>
    <row r="25" spans="1:14" ht="21.6" customHeight="1">
      <c r="A25" s="2"/>
      <c r="B25" s="2"/>
      <c r="C25" s="39" t="s">
        <v>295</v>
      </c>
      <c r="D25" s="206">
        <v>14</v>
      </c>
      <c r="E25" s="206">
        <v>2153</v>
      </c>
      <c r="F25" s="206">
        <v>203</v>
      </c>
      <c r="G25" s="206">
        <f>E25-F25</f>
        <v>1950</v>
      </c>
      <c r="H25" s="206">
        <v>40</v>
      </c>
      <c r="I25" s="160">
        <v>0.34543750000000001</v>
      </c>
      <c r="J25" s="140">
        <v>673.60312499999998</v>
      </c>
      <c r="K25" s="140">
        <v>0</v>
      </c>
      <c r="L25" s="140">
        <v>14</v>
      </c>
      <c r="M25" s="206">
        <v>14</v>
      </c>
      <c r="N25" s="2"/>
    </row>
    <row r="26" spans="1:14" ht="21.6" customHeight="1">
      <c r="A26" s="2"/>
      <c r="B26" s="2"/>
      <c r="C26" s="39" t="s">
        <v>296</v>
      </c>
      <c r="D26" s="206">
        <v>4.5</v>
      </c>
      <c r="E26" s="206">
        <v>36</v>
      </c>
      <c r="F26" s="206">
        <v>14</v>
      </c>
      <c r="G26" s="206">
        <f t="shared" ref="G26:G59" si="2">E26-F26</f>
        <v>22</v>
      </c>
      <c r="H26" s="206">
        <v>30</v>
      </c>
      <c r="I26" s="160">
        <v>0.15</v>
      </c>
      <c r="J26" s="140">
        <v>3.3</v>
      </c>
      <c r="K26" s="140">
        <v>0</v>
      </c>
      <c r="L26" s="140">
        <v>4.5</v>
      </c>
      <c r="M26" s="206">
        <v>5</v>
      </c>
      <c r="N26" s="2"/>
    </row>
    <row r="27" spans="1:14" ht="21.6" customHeight="1">
      <c r="A27" s="2"/>
      <c r="B27" s="2"/>
      <c r="C27" s="39" t="s">
        <v>266</v>
      </c>
      <c r="D27" s="206">
        <v>5.5</v>
      </c>
      <c r="E27" s="206">
        <v>305</v>
      </c>
      <c r="F27" s="206">
        <v>323</v>
      </c>
      <c r="G27" s="206">
        <f t="shared" si="2"/>
        <v>-18</v>
      </c>
      <c r="H27" s="206">
        <v>20</v>
      </c>
      <c r="I27" s="160">
        <v>0.27500000000000002</v>
      </c>
      <c r="J27" s="140">
        <v>-4.95</v>
      </c>
      <c r="K27" s="140">
        <v>0</v>
      </c>
      <c r="L27" s="140">
        <v>5.5</v>
      </c>
      <c r="M27" s="140">
        <v>5.5</v>
      </c>
      <c r="N27" s="2"/>
    </row>
    <row r="28" spans="1:14" ht="21.6" customHeight="1">
      <c r="A28" s="2"/>
      <c r="B28" s="2"/>
      <c r="C28" s="39" t="s">
        <v>267</v>
      </c>
      <c r="D28" s="206">
        <v>16.5</v>
      </c>
      <c r="E28" s="206">
        <v>1631</v>
      </c>
      <c r="F28" s="206">
        <v>243</v>
      </c>
      <c r="G28" s="206">
        <f t="shared" si="2"/>
        <v>1388</v>
      </c>
      <c r="H28" s="206">
        <v>498</v>
      </c>
      <c r="I28" s="160">
        <v>3.3232931726907632E-2</v>
      </c>
      <c r="J28" s="140">
        <v>46.127309236947795</v>
      </c>
      <c r="K28" s="140">
        <v>0</v>
      </c>
      <c r="L28" s="140">
        <v>16.5</v>
      </c>
      <c r="M28" s="140">
        <v>16.5</v>
      </c>
      <c r="N28" s="2"/>
    </row>
    <row r="29" spans="1:14" ht="21.6" customHeight="1">
      <c r="A29" s="2"/>
      <c r="B29" s="2"/>
      <c r="C29" s="39" t="s">
        <v>268</v>
      </c>
      <c r="D29" s="206">
        <v>75</v>
      </c>
      <c r="E29" s="206">
        <v>877</v>
      </c>
      <c r="F29" s="206">
        <v>87</v>
      </c>
      <c r="G29" s="206">
        <f t="shared" si="2"/>
        <v>790</v>
      </c>
      <c r="H29" s="206">
        <v>100</v>
      </c>
      <c r="I29" s="160">
        <v>0.75</v>
      </c>
      <c r="J29" s="140">
        <v>592.5</v>
      </c>
      <c r="K29" s="140">
        <v>0</v>
      </c>
      <c r="L29" s="140">
        <v>75</v>
      </c>
      <c r="M29" s="140">
        <v>75</v>
      </c>
      <c r="N29" s="2"/>
    </row>
    <row r="30" spans="1:14" ht="21.6" customHeight="1">
      <c r="A30" s="2"/>
      <c r="B30" s="2"/>
      <c r="C30" s="39" t="s">
        <v>269</v>
      </c>
      <c r="D30" s="206">
        <v>27</v>
      </c>
      <c r="E30" s="206">
        <v>44</v>
      </c>
      <c r="F30" s="206">
        <v>3</v>
      </c>
      <c r="G30" s="206">
        <f t="shared" si="2"/>
        <v>41</v>
      </c>
      <c r="H30" s="206">
        <v>59</v>
      </c>
      <c r="I30" s="160">
        <v>0.4502127659574468</v>
      </c>
      <c r="J30" s="140">
        <v>18.45872340425532</v>
      </c>
      <c r="K30" s="140">
        <v>0</v>
      </c>
      <c r="L30" s="206">
        <v>27</v>
      </c>
      <c r="M30" s="206">
        <v>27</v>
      </c>
      <c r="N30" s="2"/>
    </row>
    <row r="31" spans="1:14" ht="21.6" customHeight="1">
      <c r="A31" s="2"/>
      <c r="B31" s="2"/>
      <c r="C31" s="39" t="s">
        <v>270</v>
      </c>
      <c r="D31" s="206">
        <v>1</v>
      </c>
      <c r="E31" s="206">
        <v>3650</v>
      </c>
      <c r="F31" s="206">
        <v>4618</v>
      </c>
      <c r="G31" s="206">
        <f t="shared" si="2"/>
        <v>-968</v>
      </c>
      <c r="H31" s="206">
        <v>360</v>
      </c>
      <c r="I31" s="160">
        <v>1.2604166666666666E-3</v>
      </c>
      <c r="J31" s="140">
        <v>-1.2200833333333332</v>
      </c>
      <c r="K31" s="140">
        <v>0</v>
      </c>
      <c r="L31" s="206">
        <v>1</v>
      </c>
      <c r="M31" s="206">
        <v>1</v>
      </c>
      <c r="N31" s="2"/>
    </row>
    <row r="32" spans="1:14" ht="21.6" customHeight="1">
      <c r="A32" s="2"/>
      <c r="B32" s="2"/>
      <c r="C32" s="39" t="s">
        <v>271</v>
      </c>
      <c r="D32" s="206">
        <v>3</v>
      </c>
      <c r="E32" s="206">
        <v>310</v>
      </c>
      <c r="F32" s="206">
        <v>69</v>
      </c>
      <c r="G32" s="206">
        <f t="shared" si="2"/>
        <v>241</v>
      </c>
      <c r="H32" s="206">
        <v>15</v>
      </c>
      <c r="I32" s="160">
        <v>0.22286666666666666</v>
      </c>
      <c r="J32" s="140">
        <v>53.710866666666668</v>
      </c>
      <c r="K32" s="140">
        <v>0</v>
      </c>
      <c r="L32" s="206">
        <v>3</v>
      </c>
      <c r="M32" s="206">
        <v>3</v>
      </c>
      <c r="N32" s="2"/>
    </row>
    <row r="33" spans="1:14" ht="21.6" customHeight="1">
      <c r="A33" s="2"/>
      <c r="B33" s="2"/>
      <c r="C33" s="39" t="s">
        <v>272</v>
      </c>
      <c r="D33" s="206">
        <v>3</v>
      </c>
      <c r="E33" s="206">
        <v>356</v>
      </c>
      <c r="F33" s="206">
        <v>106</v>
      </c>
      <c r="G33" s="206">
        <f t="shared" si="2"/>
        <v>250</v>
      </c>
      <c r="H33" s="206">
        <v>409</v>
      </c>
      <c r="I33" s="160">
        <v>7.3439412484700125E-3</v>
      </c>
      <c r="J33" s="140">
        <v>1.8359853121175032</v>
      </c>
      <c r="K33" s="140">
        <v>0</v>
      </c>
      <c r="L33" s="206">
        <v>3</v>
      </c>
      <c r="M33" s="206">
        <v>3</v>
      </c>
      <c r="N33" s="2"/>
    </row>
    <row r="34" spans="1:14" ht="21.6" customHeight="1">
      <c r="A34" s="2"/>
      <c r="B34" s="2"/>
      <c r="C34" s="39" t="s">
        <v>273</v>
      </c>
      <c r="D34" s="206">
        <v>1.5</v>
      </c>
      <c r="E34" s="206">
        <v>123</v>
      </c>
      <c r="F34" s="206">
        <v>7</v>
      </c>
      <c r="G34" s="206">
        <f t="shared" si="2"/>
        <v>116</v>
      </c>
      <c r="H34" s="206">
        <v>300</v>
      </c>
      <c r="I34" s="160">
        <v>5.0000000000000001E-3</v>
      </c>
      <c r="J34" s="140">
        <v>0.57999999999999996</v>
      </c>
      <c r="K34" s="140">
        <v>0</v>
      </c>
      <c r="L34" s="206">
        <v>1.5</v>
      </c>
      <c r="M34" s="206">
        <v>1.5</v>
      </c>
      <c r="N34" s="2"/>
    </row>
    <row r="35" spans="1:14" ht="21.6" customHeight="1">
      <c r="A35" s="2"/>
      <c r="B35" s="2"/>
      <c r="C35" s="39" t="s">
        <v>314</v>
      </c>
      <c r="D35" s="206">
        <v>4</v>
      </c>
      <c r="E35" s="206">
        <v>1163</v>
      </c>
      <c r="F35" s="206">
        <v>603</v>
      </c>
      <c r="G35" s="206">
        <f t="shared" si="2"/>
        <v>560</v>
      </c>
      <c r="H35" s="206">
        <v>20</v>
      </c>
      <c r="I35" s="160">
        <v>0.2</v>
      </c>
      <c r="J35" s="140">
        <v>112</v>
      </c>
      <c r="K35" s="140">
        <v>0</v>
      </c>
      <c r="L35" s="206">
        <v>4</v>
      </c>
      <c r="M35" s="206">
        <v>4</v>
      </c>
      <c r="N35" s="2"/>
    </row>
    <row r="36" spans="1:14" ht="21.6" customHeight="1">
      <c r="A36" s="2"/>
      <c r="B36" s="2"/>
      <c r="C36" s="39" t="s">
        <v>297</v>
      </c>
      <c r="D36" s="206">
        <v>10</v>
      </c>
      <c r="E36" s="206">
        <v>16134</v>
      </c>
      <c r="F36" s="206">
        <v>12943</v>
      </c>
      <c r="G36" s="206">
        <f t="shared" si="2"/>
        <v>3191</v>
      </c>
      <c r="H36" s="206">
        <v>3084</v>
      </c>
      <c r="I36" s="160">
        <v>3.0475943457398524E-3</v>
      </c>
      <c r="J36" s="140">
        <v>9.7248735572558687</v>
      </c>
      <c r="K36" s="140">
        <v>0</v>
      </c>
      <c r="L36" s="206">
        <v>10</v>
      </c>
      <c r="M36" s="206">
        <v>10</v>
      </c>
      <c r="N36" s="2"/>
    </row>
    <row r="37" spans="1:14" ht="21.6" customHeight="1">
      <c r="A37" s="2"/>
      <c r="B37" s="2"/>
      <c r="C37" s="39" t="s">
        <v>274</v>
      </c>
      <c r="D37" s="206">
        <v>7</v>
      </c>
      <c r="E37" s="206">
        <v>225696</v>
      </c>
      <c r="F37" s="206">
        <v>219099</v>
      </c>
      <c r="G37" s="206">
        <f t="shared" si="2"/>
        <v>6597</v>
      </c>
      <c r="H37" s="206">
        <v>3333</v>
      </c>
      <c r="I37" s="160">
        <v>2.1693080417419272E-3</v>
      </c>
      <c r="J37" s="140">
        <v>14.310925151371494</v>
      </c>
      <c r="K37" s="140">
        <v>0</v>
      </c>
      <c r="L37" s="140">
        <v>7</v>
      </c>
      <c r="M37" s="206">
        <v>7</v>
      </c>
      <c r="N37" s="2"/>
    </row>
    <row r="38" spans="1:14" ht="21.6" customHeight="1">
      <c r="A38" s="2"/>
      <c r="B38" s="2"/>
      <c r="C38" s="39" t="s">
        <v>275</v>
      </c>
      <c r="D38" s="206">
        <v>7</v>
      </c>
      <c r="E38" s="206">
        <v>359</v>
      </c>
      <c r="F38" s="206">
        <v>79</v>
      </c>
      <c r="G38" s="206">
        <f t="shared" si="2"/>
        <v>280</v>
      </c>
      <c r="H38" s="206">
        <v>60</v>
      </c>
      <c r="I38" s="160">
        <v>0.12144116317739022</v>
      </c>
      <c r="J38" s="140">
        <v>34.00352568966926</v>
      </c>
      <c r="K38" s="140">
        <v>0</v>
      </c>
      <c r="L38" s="140">
        <v>7</v>
      </c>
      <c r="M38" s="206">
        <v>7</v>
      </c>
      <c r="N38" s="2"/>
    </row>
    <row r="39" spans="1:14" ht="21.6" customHeight="1">
      <c r="A39" s="2"/>
      <c r="B39" s="2"/>
      <c r="C39" s="39" t="s">
        <v>276</v>
      </c>
      <c r="D39" s="206">
        <v>35</v>
      </c>
      <c r="E39" s="206">
        <v>352272</v>
      </c>
      <c r="F39" s="206">
        <v>332916</v>
      </c>
      <c r="G39" s="206">
        <f t="shared" si="2"/>
        <v>19356</v>
      </c>
      <c r="H39" s="206">
        <v>14035</v>
      </c>
      <c r="I39" s="160">
        <v>2.4811244020483602E-3</v>
      </c>
      <c r="J39" s="140">
        <v>48.024643926048064</v>
      </c>
      <c r="K39" s="140">
        <v>0</v>
      </c>
      <c r="L39" s="140">
        <v>35</v>
      </c>
      <c r="M39" s="206">
        <v>35</v>
      </c>
      <c r="N39" s="2"/>
    </row>
    <row r="40" spans="1:14" ht="21.6" customHeight="1">
      <c r="A40" s="2"/>
      <c r="B40" s="2"/>
      <c r="C40" s="39" t="s">
        <v>298</v>
      </c>
      <c r="D40" s="206">
        <v>35</v>
      </c>
      <c r="E40" s="206">
        <v>1491</v>
      </c>
      <c r="F40" s="206">
        <v>339</v>
      </c>
      <c r="G40" s="206">
        <f t="shared" si="2"/>
        <v>1152</v>
      </c>
      <c r="H40" s="206">
        <v>1040</v>
      </c>
      <c r="I40" s="160">
        <v>3.3427884583242418E-2</v>
      </c>
      <c r="J40" s="140">
        <v>38.508923039895265</v>
      </c>
      <c r="K40" s="140">
        <v>0</v>
      </c>
      <c r="L40" s="140">
        <v>35</v>
      </c>
      <c r="M40" s="206">
        <v>35</v>
      </c>
      <c r="N40" s="2"/>
    </row>
    <row r="41" spans="1:14" ht="21.6" customHeight="1">
      <c r="A41" s="2"/>
      <c r="B41" s="2"/>
      <c r="C41" s="39" t="s">
        <v>299</v>
      </c>
      <c r="D41" s="206">
        <v>0</v>
      </c>
      <c r="E41" s="206">
        <v>536</v>
      </c>
      <c r="F41" s="206">
        <v>15</v>
      </c>
      <c r="G41" s="206">
        <f t="shared" si="2"/>
        <v>521</v>
      </c>
      <c r="H41" s="206">
        <v>422</v>
      </c>
      <c r="I41" s="160">
        <v>8.0540092384223617E-4</v>
      </c>
      <c r="J41" s="140">
        <v>0.41961388132180505</v>
      </c>
      <c r="K41" s="140">
        <v>0</v>
      </c>
      <c r="L41" s="140">
        <v>0</v>
      </c>
      <c r="M41" s="206">
        <v>0</v>
      </c>
      <c r="N41" s="2"/>
    </row>
    <row r="42" spans="1:14" ht="21.6" customHeight="1">
      <c r="A42" s="2"/>
      <c r="B42" s="2"/>
      <c r="C42" s="39" t="s">
        <v>315</v>
      </c>
      <c r="D42" s="206">
        <v>15.6</v>
      </c>
      <c r="E42" s="206">
        <v>1186</v>
      </c>
      <c r="F42" s="206">
        <v>180</v>
      </c>
      <c r="G42" s="206">
        <f t="shared" si="2"/>
        <v>1006</v>
      </c>
      <c r="H42" s="206">
        <v>750</v>
      </c>
      <c r="I42" s="160">
        <v>2.0895662417718463E-2</v>
      </c>
      <c r="J42" s="140">
        <v>21.021036392224772</v>
      </c>
      <c r="K42" s="140">
        <v>0</v>
      </c>
      <c r="L42" s="140">
        <v>15.6</v>
      </c>
      <c r="M42" s="140">
        <v>15.6</v>
      </c>
      <c r="N42" s="2"/>
    </row>
    <row r="43" spans="1:14" ht="21.6" customHeight="1">
      <c r="A43" s="2"/>
      <c r="B43" s="2"/>
      <c r="C43" s="39" t="s">
        <v>277</v>
      </c>
      <c r="D43" s="206">
        <v>0</v>
      </c>
      <c r="E43" s="206">
        <v>21871</v>
      </c>
      <c r="F43" s="206">
        <v>2482</v>
      </c>
      <c r="G43" s="206">
        <f t="shared" si="2"/>
        <v>19389</v>
      </c>
      <c r="H43" s="206">
        <v>1</v>
      </c>
      <c r="I43" s="160">
        <v>5.0999999999999997E-2</v>
      </c>
      <c r="J43" s="140">
        <v>988.83899999999994</v>
      </c>
      <c r="K43" s="140">
        <v>0</v>
      </c>
      <c r="L43" s="140">
        <v>0</v>
      </c>
      <c r="M43" s="206">
        <v>0</v>
      </c>
      <c r="N43" s="2"/>
    </row>
    <row r="44" spans="1:14" ht="21.6" customHeight="1">
      <c r="A44" s="2"/>
      <c r="B44" s="2"/>
      <c r="C44" s="39" t="s">
        <v>278</v>
      </c>
      <c r="D44" s="206">
        <v>2</v>
      </c>
      <c r="E44" s="206">
        <v>1741</v>
      </c>
      <c r="F44" s="206">
        <v>1247</v>
      </c>
      <c r="G44" s="206">
        <f t="shared" si="2"/>
        <v>494</v>
      </c>
      <c r="H44" s="206">
        <v>23</v>
      </c>
      <c r="I44" s="160">
        <v>0.10051502145922747</v>
      </c>
      <c r="J44" s="140">
        <v>49.654420600858373</v>
      </c>
      <c r="K44" s="140">
        <v>0</v>
      </c>
      <c r="L44" s="140">
        <v>2</v>
      </c>
      <c r="M44" s="206">
        <v>2</v>
      </c>
      <c r="N44" s="2"/>
    </row>
    <row r="45" spans="1:14" ht="21.6" customHeight="1">
      <c r="A45" s="2"/>
      <c r="B45" s="2"/>
      <c r="C45" s="39" t="s">
        <v>300</v>
      </c>
      <c r="D45" s="206">
        <v>5.9</v>
      </c>
      <c r="E45" s="206">
        <v>1908</v>
      </c>
      <c r="F45" s="206">
        <v>236</v>
      </c>
      <c r="G45" s="206">
        <f t="shared" si="2"/>
        <v>1672</v>
      </c>
      <c r="H45" s="206">
        <v>1535</v>
      </c>
      <c r="I45" s="160">
        <v>3.844380817087524E-3</v>
      </c>
      <c r="J45" s="140">
        <v>6.4278047261703399</v>
      </c>
      <c r="K45" s="140">
        <v>0</v>
      </c>
      <c r="L45" s="140">
        <v>5.9</v>
      </c>
      <c r="M45" s="140">
        <v>5.9</v>
      </c>
      <c r="N45" s="2"/>
    </row>
    <row r="46" spans="1:14" ht="21.6" customHeight="1">
      <c r="A46" s="2"/>
      <c r="B46" s="2"/>
      <c r="C46" s="39" t="s">
        <v>279</v>
      </c>
      <c r="D46" s="206">
        <v>0</v>
      </c>
      <c r="E46" s="206">
        <v>78</v>
      </c>
      <c r="F46" s="206">
        <v>1</v>
      </c>
      <c r="G46" s="206">
        <f t="shared" si="2"/>
        <v>77</v>
      </c>
      <c r="H46" s="206">
        <v>40</v>
      </c>
      <c r="I46" s="160">
        <v>8.5858585858585859E-4</v>
      </c>
      <c r="J46" s="140">
        <v>6.6111111111111107E-2</v>
      </c>
      <c r="K46" s="140">
        <v>0</v>
      </c>
      <c r="L46" s="140">
        <v>0</v>
      </c>
      <c r="M46" s="206">
        <v>0</v>
      </c>
      <c r="N46" s="2"/>
    </row>
    <row r="47" spans="1:14" ht="21.6" customHeight="1">
      <c r="A47" s="2"/>
      <c r="B47" s="2"/>
      <c r="C47" s="39" t="s">
        <v>280</v>
      </c>
      <c r="D47" s="206">
        <v>23</v>
      </c>
      <c r="E47" s="206">
        <v>1111</v>
      </c>
      <c r="F47" s="206">
        <v>5</v>
      </c>
      <c r="G47" s="206">
        <f t="shared" si="2"/>
        <v>1106</v>
      </c>
      <c r="H47" s="206">
        <v>1040</v>
      </c>
      <c r="I47" s="160">
        <v>2.2211755935355966E-2</v>
      </c>
      <c r="J47" s="140">
        <v>24.566202064503699</v>
      </c>
      <c r="K47" s="140">
        <v>0</v>
      </c>
      <c r="L47" s="140">
        <v>23</v>
      </c>
      <c r="M47" s="206">
        <v>23</v>
      </c>
      <c r="N47" s="2"/>
    </row>
    <row r="48" spans="1:14" ht="21.6" customHeight="1">
      <c r="A48" s="2"/>
      <c r="B48" s="2"/>
      <c r="C48" s="39" t="s">
        <v>301</v>
      </c>
      <c r="D48" s="206">
        <v>1</v>
      </c>
      <c r="E48" s="206">
        <v>1966</v>
      </c>
      <c r="F48" s="206">
        <v>506</v>
      </c>
      <c r="G48" s="206">
        <f t="shared" si="2"/>
        <v>1460</v>
      </c>
      <c r="H48" s="206">
        <v>542</v>
      </c>
      <c r="I48" s="160">
        <v>1.8439977872026553E-3</v>
      </c>
      <c r="J48" s="140">
        <v>2.6922367693158766</v>
      </c>
      <c r="K48" s="140">
        <v>0</v>
      </c>
      <c r="L48" s="140">
        <v>1</v>
      </c>
      <c r="M48" s="206">
        <v>1</v>
      </c>
      <c r="N48" s="2"/>
    </row>
    <row r="49" spans="1:14" ht="21.6" customHeight="1">
      <c r="A49" s="2"/>
      <c r="B49" s="2"/>
      <c r="C49" s="39" t="s">
        <v>302</v>
      </c>
      <c r="D49" s="206">
        <v>2</v>
      </c>
      <c r="E49" s="206">
        <v>141</v>
      </c>
      <c r="F49" s="206">
        <v>0</v>
      </c>
      <c r="G49" s="206">
        <f t="shared" si="2"/>
        <v>141</v>
      </c>
      <c r="H49" s="206">
        <v>123</v>
      </c>
      <c r="I49" s="160">
        <v>1.6747967479674795E-2</v>
      </c>
      <c r="J49" s="140">
        <v>2.3614634146341462</v>
      </c>
      <c r="K49" s="140">
        <v>0</v>
      </c>
      <c r="L49" s="140">
        <v>2</v>
      </c>
      <c r="M49" s="206">
        <v>2</v>
      </c>
      <c r="N49" s="2"/>
    </row>
    <row r="50" spans="1:14" ht="21.6" customHeight="1">
      <c r="A50" s="2"/>
      <c r="B50" s="2"/>
      <c r="C50" s="39" t="s">
        <v>281</v>
      </c>
      <c r="D50" s="206">
        <v>6</v>
      </c>
      <c r="E50" s="206">
        <v>1545</v>
      </c>
      <c r="F50" s="206">
        <v>10</v>
      </c>
      <c r="G50" s="206">
        <f t="shared" si="2"/>
        <v>1535</v>
      </c>
      <c r="H50" s="206">
        <v>1487</v>
      </c>
      <c r="I50" s="160">
        <v>4.2285356004658223E-3</v>
      </c>
      <c r="J50" s="140">
        <v>6.490802146715037</v>
      </c>
      <c r="K50" s="140">
        <v>0</v>
      </c>
      <c r="L50" s="140">
        <v>6</v>
      </c>
      <c r="M50" s="206">
        <v>6</v>
      </c>
      <c r="N50" s="2"/>
    </row>
    <row r="51" spans="1:14" ht="21.6" customHeight="1">
      <c r="A51" s="2"/>
      <c r="B51" s="2"/>
      <c r="C51" s="39" t="s">
        <v>282</v>
      </c>
      <c r="D51" s="206">
        <v>0</v>
      </c>
      <c r="E51" s="206">
        <v>2358</v>
      </c>
      <c r="F51" s="206">
        <v>580</v>
      </c>
      <c r="G51" s="206">
        <f t="shared" si="2"/>
        <v>1778</v>
      </c>
      <c r="H51" s="206">
        <v>400</v>
      </c>
      <c r="I51" s="160">
        <v>8.7500000000000002E-4</v>
      </c>
      <c r="J51" s="140">
        <v>1.55575</v>
      </c>
      <c r="K51" s="140">
        <v>0</v>
      </c>
      <c r="L51" s="140">
        <v>0</v>
      </c>
      <c r="M51" s="206">
        <v>0</v>
      </c>
      <c r="N51" s="2"/>
    </row>
    <row r="52" spans="1:14" ht="21.6" customHeight="1">
      <c r="A52" s="2"/>
      <c r="B52" s="2"/>
      <c r="C52" s="39" t="s">
        <v>283</v>
      </c>
      <c r="D52" s="206">
        <v>18</v>
      </c>
      <c r="E52" s="206">
        <v>673</v>
      </c>
      <c r="F52" s="206">
        <v>4</v>
      </c>
      <c r="G52" s="206">
        <f t="shared" si="2"/>
        <v>669</v>
      </c>
      <c r="H52" s="206">
        <v>450</v>
      </c>
      <c r="I52" s="160">
        <v>4.0884444444444445E-2</v>
      </c>
      <c r="J52" s="140">
        <v>27.351693333333333</v>
      </c>
      <c r="K52" s="140">
        <v>0</v>
      </c>
      <c r="L52" s="140">
        <v>18</v>
      </c>
      <c r="M52" s="206">
        <v>18</v>
      </c>
      <c r="N52" s="2"/>
    </row>
    <row r="53" spans="1:14" s="208" customFormat="1" ht="21.6" customHeight="1">
      <c r="A53" s="204"/>
      <c r="B53" s="204"/>
      <c r="C53" s="205" t="s">
        <v>284</v>
      </c>
      <c r="D53" s="206">
        <v>0</v>
      </c>
      <c r="E53" s="206">
        <v>0</v>
      </c>
      <c r="F53" s="206">
        <v>0</v>
      </c>
      <c r="G53" s="206">
        <f t="shared" si="2"/>
        <v>0</v>
      </c>
      <c r="H53" s="206">
        <v>0</v>
      </c>
      <c r="I53" s="207">
        <v>0</v>
      </c>
      <c r="J53" s="206">
        <v>0</v>
      </c>
      <c r="K53" s="206">
        <v>0</v>
      </c>
      <c r="L53" s="206">
        <v>0</v>
      </c>
      <c r="M53" s="206">
        <v>0</v>
      </c>
      <c r="N53" s="204"/>
    </row>
    <row r="54" spans="1:14" ht="21.6" customHeight="1">
      <c r="A54" s="2"/>
      <c r="B54" s="2"/>
      <c r="C54" s="39" t="s">
        <v>303</v>
      </c>
      <c r="D54" s="206">
        <v>1</v>
      </c>
      <c r="E54" s="206">
        <v>521</v>
      </c>
      <c r="F54" s="206">
        <v>52</v>
      </c>
      <c r="G54" s="206">
        <f t="shared" si="2"/>
        <v>469</v>
      </c>
      <c r="H54" s="206">
        <v>122</v>
      </c>
      <c r="I54" s="160">
        <v>6.026862587533004E-3</v>
      </c>
      <c r="J54" s="140">
        <v>2.8265985535529787</v>
      </c>
      <c r="K54" s="140">
        <v>0</v>
      </c>
      <c r="L54" s="140">
        <v>1</v>
      </c>
      <c r="M54" s="206">
        <v>1</v>
      </c>
      <c r="N54" s="2"/>
    </row>
    <row r="55" spans="1:14" ht="21.6" customHeight="1">
      <c r="A55" s="2"/>
      <c r="B55" s="2"/>
      <c r="C55" s="39" t="s">
        <v>285</v>
      </c>
      <c r="D55" s="206">
        <v>1</v>
      </c>
      <c r="E55" s="206">
        <v>2404</v>
      </c>
      <c r="F55" s="206">
        <v>869</v>
      </c>
      <c r="G55" s="206">
        <f t="shared" si="2"/>
        <v>1535</v>
      </c>
      <c r="H55" s="206">
        <v>463</v>
      </c>
      <c r="I55" s="160">
        <v>2.1599858304929519E-3</v>
      </c>
      <c r="J55" s="140">
        <v>3.315578249806681</v>
      </c>
      <c r="K55" s="140">
        <v>0</v>
      </c>
      <c r="L55" s="140">
        <v>1</v>
      </c>
      <c r="M55" s="206">
        <v>1</v>
      </c>
      <c r="N55" s="2"/>
    </row>
    <row r="56" spans="1:14" ht="21.6" customHeight="1">
      <c r="A56" s="2"/>
      <c r="B56" s="2"/>
      <c r="C56" s="39" t="s">
        <v>286</v>
      </c>
      <c r="D56" s="206">
        <v>1</v>
      </c>
      <c r="E56" s="206">
        <v>1645</v>
      </c>
      <c r="F56" s="206">
        <v>100</v>
      </c>
      <c r="G56" s="206">
        <f t="shared" si="2"/>
        <v>1545</v>
      </c>
      <c r="H56" s="206">
        <v>550</v>
      </c>
      <c r="I56" s="160">
        <v>9.0833781446655133E-4</v>
      </c>
      <c r="J56" s="140">
        <v>1.4033819233508218</v>
      </c>
      <c r="K56" s="140">
        <v>0</v>
      </c>
      <c r="L56" s="140">
        <v>1</v>
      </c>
      <c r="M56" s="206">
        <v>1</v>
      </c>
      <c r="N56" s="2"/>
    </row>
    <row r="57" spans="1:14" ht="21.6" customHeight="1">
      <c r="A57" s="2"/>
      <c r="B57" s="2"/>
      <c r="C57" s="39" t="s">
        <v>287</v>
      </c>
      <c r="D57" s="206">
        <v>1</v>
      </c>
      <c r="E57" s="206">
        <v>9445</v>
      </c>
      <c r="F57" s="206">
        <v>4287</v>
      </c>
      <c r="G57" s="206">
        <f t="shared" si="2"/>
        <v>5158</v>
      </c>
      <c r="H57" s="206">
        <v>5158</v>
      </c>
      <c r="I57" s="160">
        <v>1.938670212043679E-4</v>
      </c>
      <c r="J57" s="140">
        <v>0.99996609537212966</v>
      </c>
      <c r="K57" s="140">
        <v>0</v>
      </c>
      <c r="L57" s="140">
        <v>1</v>
      </c>
      <c r="M57" s="206">
        <v>1</v>
      </c>
      <c r="N57" s="2"/>
    </row>
    <row r="58" spans="1:14" ht="21.6" customHeight="1">
      <c r="A58" s="2"/>
      <c r="B58" s="2"/>
      <c r="C58" s="39" t="s">
        <v>304</v>
      </c>
      <c r="D58" s="206">
        <v>151</v>
      </c>
      <c r="E58" s="206">
        <v>3010</v>
      </c>
      <c r="F58" s="215">
        <v>27</v>
      </c>
      <c r="G58" s="206">
        <f t="shared" si="2"/>
        <v>2983</v>
      </c>
      <c r="H58" s="206">
        <v>2572</v>
      </c>
      <c r="I58" s="160">
        <v>5.883914912145994E-2</v>
      </c>
      <c r="J58" s="140">
        <v>175.51718182931501</v>
      </c>
      <c r="K58" s="140">
        <v>0</v>
      </c>
      <c r="L58" s="140">
        <v>151</v>
      </c>
      <c r="M58" s="206">
        <v>151</v>
      </c>
      <c r="N58" s="2"/>
    </row>
    <row r="59" spans="1:14" ht="21.6" customHeight="1">
      <c r="A59" s="2"/>
      <c r="B59" s="2"/>
      <c r="C59" s="39" t="s">
        <v>305</v>
      </c>
      <c r="D59" s="206">
        <v>14</v>
      </c>
      <c r="E59" s="206">
        <v>24556329</v>
      </c>
      <c r="F59" s="206">
        <v>24162382</v>
      </c>
      <c r="G59" s="206">
        <f t="shared" si="2"/>
        <v>393947</v>
      </c>
      <c r="H59" s="206">
        <v>16602</v>
      </c>
      <c r="I59" s="160">
        <v>8.4327189495241538E-4</v>
      </c>
      <c r="J59" s="140">
        <v>332.20443320081921</v>
      </c>
      <c r="K59" s="140">
        <v>0</v>
      </c>
      <c r="L59" s="140">
        <v>14</v>
      </c>
      <c r="M59" s="206">
        <v>14</v>
      </c>
      <c r="N59" s="2"/>
    </row>
    <row r="60" spans="1:14" ht="21.6" customHeight="1">
      <c r="A60" s="2"/>
      <c r="B60" s="2"/>
      <c r="C60" s="36" t="s">
        <v>33</v>
      </c>
      <c r="D60" s="206">
        <f>SUM(D25:D59)</f>
        <v>491.5</v>
      </c>
      <c r="E60" s="206">
        <f t="shared" ref="E60:H60" si="3">SUM(E25:E59)</f>
        <v>25215068</v>
      </c>
      <c r="F60" s="206">
        <f t="shared" si="3"/>
        <v>24744635</v>
      </c>
      <c r="G60" s="206">
        <f t="shared" si="3"/>
        <v>470433</v>
      </c>
      <c r="H60" s="206">
        <f t="shared" si="3"/>
        <v>55683</v>
      </c>
      <c r="I60" s="140" t="s">
        <v>343</v>
      </c>
      <c r="J60" s="140">
        <f t="shared" ref="J60:K60" si="4">SUM(J25:J59)</f>
        <v>3288.2320919432996</v>
      </c>
      <c r="K60" s="140">
        <f t="shared" si="4"/>
        <v>0</v>
      </c>
      <c r="L60" s="140">
        <f>SUM(L25:L59)</f>
        <v>491.5</v>
      </c>
      <c r="M60" s="140">
        <f>SUM(M25:M59)</f>
        <v>492</v>
      </c>
      <c r="N60" s="2"/>
    </row>
    <row r="61" spans="1:14" ht="7.5" customHeight="1">
      <c r="E61" s="208"/>
      <c r="F61" s="208"/>
      <c r="G61" s="208"/>
      <c r="H61" s="208"/>
    </row>
    <row r="62" spans="1:14" ht="6.75" customHeight="1">
      <c r="E62" s="208"/>
      <c r="F62" s="208"/>
      <c r="G62" s="208"/>
      <c r="H62" s="208"/>
    </row>
  </sheetData>
  <phoneticPr fontId="4"/>
  <pageMargins left="0.70866141732283472" right="0.70866141732283472" top="0.70866141732283472" bottom="0.55118110236220474" header="0.31496062992125984" footer="0.31496062992125984"/>
  <pageSetup paperSize="9" scale="63" fitToHeight="0" orientation="landscape" r:id="rId1"/>
  <rowBreaks count="2" manualBreakCount="2">
    <brk id="22" min="1" max="13" man="1"/>
    <brk id="61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J39"/>
  <sheetViews>
    <sheetView view="pageBreakPreview" zoomScale="110" zoomScaleNormal="100" zoomScaleSheetLayoutView="110" workbookViewId="0">
      <selection activeCell="C22" sqref="C22"/>
    </sheetView>
  </sheetViews>
  <sheetFormatPr defaultRowHeight="13.5"/>
  <cols>
    <col min="1" max="1" width="1.25" customWidth="1"/>
    <col min="2" max="2" width="4.625" customWidth="1"/>
    <col min="3" max="3" width="31.375" bestFit="1" customWidth="1"/>
    <col min="4" max="9" width="15.625" customWidth="1"/>
    <col min="10" max="10" width="10.75" hidden="1" customWidth="1"/>
    <col min="11" max="11" width="0.75" customWidth="1"/>
    <col min="12" max="12" width="0.375" customWidth="1"/>
  </cols>
  <sheetData>
    <row r="1" spans="3:10" ht="14.25" customHeight="1"/>
    <row r="2" spans="3:10" ht="18.75" customHeight="1">
      <c r="C2" s="40" t="s">
        <v>95</v>
      </c>
      <c r="I2" s="144" t="s">
        <v>346</v>
      </c>
    </row>
    <row r="3" spans="3:10" s="2" customFormat="1" ht="17.45" customHeight="1">
      <c r="C3" s="240" t="s">
        <v>93</v>
      </c>
      <c r="D3" s="241" t="s">
        <v>6</v>
      </c>
      <c r="E3" s="241" t="s">
        <v>4</v>
      </c>
      <c r="F3" s="241" t="s">
        <v>2</v>
      </c>
      <c r="G3" s="241" t="s">
        <v>3</v>
      </c>
      <c r="H3" s="243" t="s">
        <v>259</v>
      </c>
      <c r="I3" s="238" t="s">
        <v>94</v>
      </c>
      <c r="J3" s="41" t="s">
        <v>33</v>
      </c>
    </row>
    <row r="4" spans="3:10" s="38" customFormat="1" ht="17.45" customHeight="1">
      <c r="C4" s="240"/>
      <c r="D4" s="242"/>
      <c r="E4" s="242"/>
      <c r="F4" s="242"/>
      <c r="G4" s="242"/>
      <c r="H4" s="242"/>
      <c r="I4" s="239"/>
      <c r="J4" s="43"/>
    </row>
    <row r="5" spans="3:10" s="2" customFormat="1" ht="12.95" customHeight="1">
      <c r="C5" s="155" t="s">
        <v>236</v>
      </c>
      <c r="D5" s="209">
        <v>17252</v>
      </c>
      <c r="E5" s="179">
        <v>0</v>
      </c>
      <c r="F5" s="179">
        <v>0</v>
      </c>
      <c r="G5" s="179">
        <v>0</v>
      </c>
      <c r="H5" s="209">
        <f>SUM(D5:G5)</f>
        <v>17252</v>
      </c>
      <c r="I5" s="209">
        <v>17252</v>
      </c>
      <c r="J5" s="44"/>
    </row>
    <row r="6" spans="3:10" s="2" customFormat="1" ht="12.95" customHeight="1">
      <c r="C6" s="155" t="s">
        <v>237</v>
      </c>
      <c r="D6" s="209">
        <v>6333</v>
      </c>
      <c r="E6" s="179">
        <v>0</v>
      </c>
      <c r="F6" s="179">
        <v>0</v>
      </c>
      <c r="G6" s="179">
        <v>0</v>
      </c>
      <c r="H6" s="209">
        <f t="shared" ref="H6:H35" si="0">SUM(D6:G6)</f>
        <v>6333</v>
      </c>
      <c r="I6" s="209">
        <v>6333</v>
      </c>
      <c r="J6" s="44"/>
    </row>
    <row r="7" spans="3:10" s="2" customFormat="1" ht="12.95" customHeight="1">
      <c r="C7" s="155" t="s">
        <v>244</v>
      </c>
      <c r="D7" s="209">
        <v>440</v>
      </c>
      <c r="E7" s="179">
        <v>0</v>
      </c>
      <c r="F7" s="179">
        <v>0</v>
      </c>
      <c r="G7" s="179">
        <v>0</v>
      </c>
      <c r="H7" s="209">
        <f t="shared" si="0"/>
        <v>440</v>
      </c>
      <c r="I7" s="209">
        <v>440</v>
      </c>
      <c r="J7" s="44"/>
    </row>
    <row r="8" spans="3:10" s="2" customFormat="1" ht="12.95" customHeight="1">
      <c r="C8" s="155" t="s">
        <v>243</v>
      </c>
      <c r="D8" s="209">
        <v>79</v>
      </c>
      <c r="E8" s="180">
        <v>0</v>
      </c>
      <c r="F8" s="180">
        <v>0</v>
      </c>
      <c r="G8" s="180">
        <v>0</v>
      </c>
      <c r="H8" s="209">
        <f t="shared" si="0"/>
        <v>79</v>
      </c>
      <c r="I8" s="347">
        <v>79</v>
      </c>
      <c r="J8" s="44"/>
    </row>
    <row r="9" spans="3:10" s="2" customFormat="1" ht="12.95" customHeight="1">
      <c r="C9" s="155" t="s">
        <v>239</v>
      </c>
      <c r="D9" s="209">
        <v>616</v>
      </c>
      <c r="E9" s="179">
        <v>0</v>
      </c>
      <c r="F9" s="179">
        <v>0</v>
      </c>
      <c r="G9" s="179">
        <v>0</v>
      </c>
      <c r="H9" s="209">
        <f t="shared" si="0"/>
        <v>616</v>
      </c>
      <c r="I9" s="209">
        <v>616</v>
      </c>
      <c r="J9" s="44"/>
    </row>
    <row r="10" spans="3:10" s="2" customFormat="1" ht="12.95" customHeight="1">
      <c r="C10" s="155" t="s">
        <v>316</v>
      </c>
      <c r="D10" s="209">
        <v>1504</v>
      </c>
      <c r="E10" s="179">
        <v>0</v>
      </c>
      <c r="F10" s="179">
        <v>0</v>
      </c>
      <c r="G10" s="179">
        <v>0</v>
      </c>
      <c r="H10" s="209">
        <f t="shared" si="0"/>
        <v>1504</v>
      </c>
      <c r="I10" s="209">
        <v>1504</v>
      </c>
      <c r="J10" s="44"/>
    </row>
    <row r="11" spans="3:10" s="2" customFormat="1" ht="12.95" customHeight="1">
      <c r="C11" s="155" t="s">
        <v>240</v>
      </c>
      <c r="D11" s="209">
        <v>1824</v>
      </c>
      <c r="E11" s="179">
        <v>0</v>
      </c>
      <c r="F11" s="179">
        <v>0</v>
      </c>
      <c r="G11" s="179">
        <v>0</v>
      </c>
      <c r="H11" s="209">
        <f t="shared" si="0"/>
        <v>1824</v>
      </c>
      <c r="I11" s="209">
        <v>1824</v>
      </c>
      <c r="J11" s="44"/>
    </row>
    <row r="12" spans="3:10" s="2" customFormat="1" ht="12.95" customHeight="1">
      <c r="C12" s="155" t="s">
        <v>245</v>
      </c>
      <c r="D12" s="209">
        <v>40</v>
      </c>
      <c r="E12" s="179">
        <v>0</v>
      </c>
      <c r="F12" s="179">
        <v>0</v>
      </c>
      <c r="G12" s="179">
        <v>0</v>
      </c>
      <c r="H12" s="209">
        <f t="shared" si="0"/>
        <v>40</v>
      </c>
      <c r="I12" s="209">
        <v>40</v>
      </c>
      <c r="J12" s="44"/>
    </row>
    <row r="13" spans="3:10" s="2" customFormat="1" ht="12.95" customHeight="1">
      <c r="C13" s="155" t="s">
        <v>247</v>
      </c>
      <c r="D13" s="209">
        <v>10</v>
      </c>
      <c r="E13" s="180">
        <v>0</v>
      </c>
      <c r="F13" s="180">
        <v>0</v>
      </c>
      <c r="G13" s="180">
        <v>0</v>
      </c>
      <c r="H13" s="209">
        <f t="shared" si="0"/>
        <v>10</v>
      </c>
      <c r="I13" s="347">
        <v>10</v>
      </c>
      <c r="J13" s="44"/>
    </row>
    <row r="14" spans="3:10" s="2" customFormat="1" ht="12.95" customHeight="1">
      <c r="C14" s="155" t="s">
        <v>238</v>
      </c>
      <c r="D14" s="209">
        <v>103</v>
      </c>
      <c r="E14" s="179">
        <v>0</v>
      </c>
      <c r="F14" s="179">
        <v>0</v>
      </c>
      <c r="G14" s="179">
        <v>0</v>
      </c>
      <c r="H14" s="209">
        <f t="shared" si="0"/>
        <v>103</v>
      </c>
      <c r="I14" s="209">
        <v>103</v>
      </c>
      <c r="J14" s="44"/>
    </row>
    <row r="15" spans="3:10" s="2" customFormat="1" ht="12.95" customHeight="1">
      <c r="C15" s="155" t="s">
        <v>249</v>
      </c>
      <c r="D15" s="209">
        <v>10</v>
      </c>
      <c r="E15" s="180">
        <v>0</v>
      </c>
      <c r="F15" s="180">
        <v>0</v>
      </c>
      <c r="G15" s="180">
        <v>0</v>
      </c>
      <c r="H15" s="209">
        <f t="shared" si="0"/>
        <v>10</v>
      </c>
      <c r="I15" s="347">
        <v>10</v>
      </c>
      <c r="J15" s="44"/>
    </row>
    <row r="16" spans="3:10" s="2" customFormat="1" ht="12.95" customHeight="1">
      <c r="C16" s="155" t="s">
        <v>241</v>
      </c>
      <c r="D16" s="209">
        <v>53</v>
      </c>
      <c r="E16" s="179">
        <v>0</v>
      </c>
      <c r="F16" s="179">
        <v>0</v>
      </c>
      <c r="G16" s="179">
        <v>0</v>
      </c>
      <c r="H16" s="209">
        <f t="shared" si="0"/>
        <v>53</v>
      </c>
      <c r="I16" s="209">
        <v>53</v>
      </c>
      <c r="J16" s="44"/>
    </row>
    <row r="17" spans="3:10" s="2" customFormat="1" ht="12.95" customHeight="1">
      <c r="C17" s="155" t="s">
        <v>248</v>
      </c>
      <c r="D17" s="209">
        <v>4</v>
      </c>
      <c r="E17" s="180">
        <v>0</v>
      </c>
      <c r="F17" s="180">
        <v>0</v>
      </c>
      <c r="G17" s="180">
        <v>0</v>
      </c>
      <c r="H17" s="209">
        <f t="shared" si="0"/>
        <v>4</v>
      </c>
      <c r="I17" s="347">
        <v>4</v>
      </c>
      <c r="J17" s="44"/>
    </row>
    <row r="18" spans="3:10" s="2" customFormat="1" ht="12.95" customHeight="1">
      <c r="C18" s="155" t="s">
        <v>246</v>
      </c>
      <c r="D18" s="209">
        <v>8</v>
      </c>
      <c r="E18" s="179">
        <v>0</v>
      </c>
      <c r="F18" s="179">
        <v>0</v>
      </c>
      <c r="G18" s="179">
        <v>0</v>
      </c>
      <c r="H18" s="209">
        <f t="shared" si="0"/>
        <v>8</v>
      </c>
      <c r="I18" s="209">
        <v>8</v>
      </c>
      <c r="J18" s="44"/>
    </row>
    <row r="19" spans="3:10" s="2" customFormat="1" ht="12.95" customHeight="1">
      <c r="C19" s="155" t="s">
        <v>250</v>
      </c>
      <c r="D19" s="209">
        <v>102</v>
      </c>
      <c r="E19" s="180">
        <v>0</v>
      </c>
      <c r="F19" s="180">
        <v>0</v>
      </c>
      <c r="G19" s="180">
        <v>0</v>
      </c>
      <c r="H19" s="209">
        <f t="shared" si="0"/>
        <v>102</v>
      </c>
      <c r="I19" s="347">
        <v>102</v>
      </c>
      <c r="J19" s="44"/>
    </row>
    <row r="20" spans="3:10" s="2" customFormat="1" ht="12.95" customHeight="1">
      <c r="C20" s="155" t="s">
        <v>251</v>
      </c>
      <c r="D20" s="209">
        <v>18</v>
      </c>
      <c r="E20" s="179">
        <v>0</v>
      </c>
      <c r="F20" s="179">
        <v>0</v>
      </c>
      <c r="G20" s="179">
        <v>0</v>
      </c>
      <c r="H20" s="209">
        <f t="shared" si="0"/>
        <v>18</v>
      </c>
      <c r="I20" s="209">
        <v>18</v>
      </c>
      <c r="J20" s="44"/>
    </row>
    <row r="21" spans="3:10" s="2" customFormat="1" ht="12.95" customHeight="1">
      <c r="C21" s="155" t="s">
        <v>254</v>
      </c>
      <c r="D21" s="209">
        <v>948</v>
      </c>
      <c r="E21" s="180">
        <v>0</v>
      </c>
      <c r="F21" s="180">
        <v>0</v>
      </c>
      <c r="G21" s="180">
        <v>0</v>
      </c>
      <c r="H21" s="209">
        <f t="shared" si="0"/>
        <v>948</v>
      </c>
      <c r="I21" s="347">
        <v>948</v>
      </c>
      <c r="J21" s="44"/>
    </row>
    <row r="22" spans="3:10" s="2" customFormat="1" ht="12.95" customHeight="1">
      <c r="C22" s="155" t="s">
        <v>306</v>
      </c>
      <c r="D22" s="209">
        <v>86</v>
      </c>
      <c r="E22" s="179">
        <v>0</v>
      </c>
      <c r="F22" s="179">
        <v>0</v>
      </c>
      <c r="G22" s="179">
        <v>0</v>
      </c>
      <c r="H22" s="209">
        <f t="shared" si="0"/>
        <v>86</v>
      </c>
      <c r="I22" s="209">
        <v>86</v>
      </c>
      <c r="J22" s="44"/>
    </row>
    <row r="23" spans="3:10" s="2" customFormat="1" ht="12.95" customHeight="1">
      <c r="C23" s="155" t="s">
        <v>255</v>
      </c>
      <c r="D23" s="209">
        <v>90</v>
      </c>
      <c r="E23" s="180">
        <v>0</v>
      </c>
      <c r="F23" s="180">
        <v>0</v>
      </c>
      <c r="G23" s="180">
        <v>0</v>
      </c>
      <c r="H23" s="209">
        <f t="shared" si="0"/>
        <v>90</v>
      </c>
      <c r="I23" s="347">
        <v>90</v>
      </c>
      <c r="J23" s="44"/>
    </row>
    <row r="24" spans="3:10" s="2" customFormat="1" ht="12.95" customHeight="1">
      <c r="C24" s="155" t="s">
        <v>257</v>
      </c>
      <c r="D24" s="209">
        <v>32</v>
      </c>
      <c r="E24" s="179">
        <v>0</v>
      </c>
      <c r="F24" s="179">
        <v>0</v>
      </c>
      <c r="G24" s="179">
        <v>0</v>
      </c>
      <c r="H24" s="209">
        <f t="shared" si="0"/>
        <v>32</v>
      </c>
      <c r="I24" s="209">
        <v>32</v>
      </c>
      <c r="J24" s="44"/>
    </row>
    <row r="25" spans="3:10" s="2" customFormat="1" ht="12.95" customHeight="1">
      <c r="C25" s="155" t="s">
        <v>252</v>
      </c>
      <c r="D25" s="209">
        <v>172</v>
      </c>
      <c r="E25" s="180">
        <v>0</v>
      </c>
      <c r="F25" s="180">
        <v>0</v>
      </c>
      <c r="G25" s="180">
        <v>0</v>
      </c>
      <c r="H25" s="209">
        <f t="shared" si="0"/>
        <v>172</v>
      </c>
      <c r="I25" s="347">
        <v>172</v>
      </c>
      <c r="J25" s="44"/>
    </row>
    <row r="26" spans="3:10" s="2" customFormat="1" ht="12.95" customHeight="1">
      <c r="C26" s="155" t="s">
        <v>253</v>
      </c>
      <c r="D26" s="209">
        <v>965</v>
      </c>
      <c r="E26" s="179">
        <v>0</v>
      </c>
      <c r="F26" s="179">
        <v>0</v>
      </c>
      <c r="G26" s="179">
        <v>0</v>
      </c>
      <c r="H26" s="209">
        <f t="shared" si="0"/>
        <v>965</v>
      </c>
      <c r="I26" s="209">
        <v>965</v>
      </c>
      <c r="J26" s="44"/>
    </row>
    <row r="27" spans="3:10" s="2" customFormat="1" ht="12.95" customHeight="1">
      <c r="C27" s="155" t="s">
        <v>256</v>
      </c>
      <c r="D27" s="209">
        <v>0</v>
      </c>
      <c r="E27" s="180">
        <v>0</v>
      </c>
      <c r="F27" s="180">
        <v>0</v>
      </c>
      <c r="G27" s="180">
        <v>0</v>
      </c>
      <c r="H27" s="209">
        <f t="shared" si="0"/>
        <v>0</v>
      </c>
      <c r="I27" s="347">
        <v>0</v>
      </c>
      <c r="J27" s="44"/>
    </row>
    <row r="28" spans="3:10" s="2" customFormat="1" ht="12.95" customHeight="1">
      <c r="C28" s="155" t="s">
        <v>317</v>
      </c>
      <c r="D28" s="209">
        <v>137</v>
      </c>
      <c r="E28" s="179">
        <v>0</v>
      </c>
      <c r="F28" s="179">
        <v>0</v>
      </c>
      <c r="G28" s="179">
        <v>0</v>
      </c>
      <c r="H28" s="209">
        <f t="shared" si="0"/>
        <v>137</v>
      </c>
      <c r="I28" s="209">
        <v>137</v>
      </c>
      <c r="J28" s="44"/>
    </row>
    <row r="29" spans="3:10" s="2" customFormat="1" ht="12.95" customHeight="1">
      <c r="C29" s="155" t="s">
        <v>318</v>
      </c>
      <c r="D29" s="209">
        <v>26</v>
      </c>
      <c r="E29" s="180">
        <v>0</v>
      </c>
      <c r="F29" s="180">
        <v>0</v>
      </c>
      <c r="G29" s="180">
        <v>0</v>
      </c>
      <c r="H29" s="209">
        <f t="shared" si="0"/>
        <v>26</v>
      </c>
      <c r="I29" s="347">
        <v>26</v>
      </c>
      <c r="J29" s="44"/>
    </row>
    <row r="30" spans="3:10" s="2" customFormat="1" ht="12.95" customHeight="1">
      <c r="C30" s="155" t="s">
        <v>319</v>
      </c>
      <c r="D30" s="209">
        <v>1000</v>
      </c>
      <c r="E30" s="179">
        <v>0</v>
      </c>
      <c r="F30" s="179">
        <v>0</v>
      </c>
      <c r="G30" s="179">
        <v>0</v>
      </c>
      <c r="H30" s="209">
        <f t="shared" si="0"/>
        <v>1000</v>
      </c>
      <c r="I30" s="209">
        <v>1000</v>
      </c>
      <c r="J30" s="44"/>
    </row>
    <row r="31" spans="3:10" s="2" customFormat="1" ht="12.95" customHeight="1">
      <c r="C31" s="155" t="s">
        <v>320</v>
      </c>
      <c r="D31" s="209">
        <v>1002</v>
      </c>
      <c r="E31" s="180">
        <v>0</v>
      </c>
      <c r="F31" s="180">
        <v>0</v>
      </c>
      <c r="G31" s="180">
        <v>0</v>
      </c>
      <c r="H31" s="209">
        <f t="shared" si="0"/>
        <v>1002</v>
      </c>
      <c r="I31" s="347">
        <v>1002</v>
      </c>
      <c r="J31" s="44"/>
    </row>
    <row r="32" spans="3:10" s="2" customFormat="1" ht="12.95" customHeight="1">
      <c r="C32" s="155" t="s">
        <v>321</v>
      </c>
      <c r="D32" s="209">
        <v>103</v>
      </c>
      <c r="E32" s="179">
        <v>0</v>
      </c>
      <c r="F32" s="179">
        <v>0</v>
      </c>
      <c r="G32" s="179">
        <v>0</v>
      </c>
      <c r="H32" s="209">
        <f t="shared" si="0"/>
        <v>103</v>
      </c>
      <c r="I32" s="209">
        <v>103</v>
      </c>
      <c r="J32" s="44"/>
    </row>
    <row r="33" spans="3:10" s="2" customFormat="1" ht="12.95" customHeight="1">
      <c r="C33" s="155" t="s">
        <v>242</v>
      </c>
      <c r="D33" s="209">
        <v>159</v>
      </c>
      <c r="E33" s="181">
        <v>0</v>
      </c>
      <c r="F33" s="346">
        <v>0</v>
      </c>
      <c r="G33" s="346">
        <v>181</v>
      </c>
      <c r="H33" s="209">
        <f t="shared" si="0"/>
        <v>340</v>
      </c>
      <c r="I33" s="346">
        <v>340</v>
      </c>
      <c r="J33" s="44"/>
    </row>
    <row r="34" spans="3:10" s="2" customFormat="1" ht="12.95" customHeight="1">
      <c r="C34" s="155" t="s">
        <v>258</v>
      </c>
      <c r="D34" s="209">
        <v>529</v>
      </c>
      <c r="E34" s="179">
        <v>0</v>
      </c>
      <c r="F34" s="209">
        <v>1232</v>
      </c>
      <c r="G34" s="209">
        <v>0</v>
      </c>
      <c r="H34" s="209">
        <f t="shared" ref="H34" si="1">SUM(D34:G34)</f>
        <v>1761</v>
      </c>
      <c r="I34" s="209">
        <v>1761</v>
      </c>
      <c r="J34" s="44"/>
    </row>
    <row r="35" spans="3:10" s="2" customFormat="1" ht="12.95" customHeight="1">
      <c r="C35" s="155" t="s">
        <v>344</v>
      </c>
      <c r="D35" s="209">
        <v>94</v>
      </c>
      <c r="E35" s="179">
        <v>0</v>
      </c>
      <c r="F35" s="179">
        <v>0</v>
      </c>
      <c r="G35" s="179">
        <v>0</v>
      </c>
      <c r="H35" s="209">
        <f t="shared" si="0"/>
        <v>94</v>
      </c>
      <c r="I35" s="209">
        <v>94</v>
      </c>
      <c r="J35" s="44"/>
    </row>
    <row r="36" spans="3:10" s="2" customFormat="1" ht="12.95" customHeight="1">
      <c r="C36" s="127" t="s">
        <v>33</v>
      </c>
      <c r="D36" s="179">
        <f>SUM(D5:D35)</f>
        <v>33739</v>
      </c>
      <c r="E36" s="179">
        <f t="shared" ref="E36:G36" si="2">SUM(E5:E35)</f>
        <v>0</v>
      </c>
      <c r="F36" s="179">
        <f t="shared" si="2"/>
        <v>1232</v>
      </c>
      <c r="G36" s="179">
        <f t="shared" si="2"/>
        <v>181</v>
      </c>
      <c r="H36" s="179">
        <f>SUM(H5:H35)</f>
        <v>35152</v>
      </c>
      <c r="I36" s="179">
        <f>SUM(I5:I35)</f>
        <v>35152</v>
      </c>
      <c r="J36" s="44"/>
    </row>
    <row r="37" spans="3:10" s="2" customFormat="1" ht="4.9000000000000004" customHeight="1">
      <c r="C37" s="45"/>
      <c r="D37" s="46"/>
      <c r="E37" s="46"/>
      <c r="F37" s="46"/>
      <c r="G37" s="46"/>
      <c r="H37" s="46"/>
      <c r="I37" s="46"/>
      <c r="J37" s="46"/>
    </row>
    <row r="38" spans="3:10" ht="6.6" customHeight="1">
      <c r="C38" s="28"/>
      <c r="D38" s="28"/>
      <c r="E38" s="28"/>
      <c r="F38" s="28"/>
      <c r="G38" s="28"/>
      <c r="H38" s="28"/>
      <c r="I38" s="28"/>
    </row>
    <row r="39" spans="3:10" ht="1.9" customHeight="1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4"/>
  <printOptions horizontalCentered="1"/>
  <pageMargins left="0.19685039370078741" right="0.19685039370078741" top="0.59055118110236227" bottom="0.15748031496062992" header="0.31496062992125984" footer="0.31496062992125984"/>
  <pageSetup paperSize="9" scale="111" orientation="landscape" r:id="rId1"/>
  <rowBreaks count="1" manualBreakCount="1">
    <brk id="38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L27"/>
  <sheetViews>
    <sheetView view="pageBreakPreview" zoomScale="110" zoomScaleNormal="100" zoomScaleSheetLayoutView="110" workbookViewId="0">
      <selection activeCell="E13" sqref="E13"/>
    </sheetView>
  </sheetViews>
  <sheetFormatPr defaultRowHeight="13.5"/>
  <cols>
    <col min="1" max="1" width="3.25" customWidth="1"/>
    <col min="2" max="2" width="0.875" customWidth="1"/>
    <col min="3" max="3" width="33" customWidth="1"/>
    <col min="4" max="8" width="14.625" customWidth="1"/>
    <col min="9" max="9" width="0.875" customWidth="1"/>
    <col min="10" max="10" width="13.125" customWidth="1"/>
  </cols>
  <sheetData>
    <row r="1" spans="3:12" ht="27" customHeight="1"/>
    <row r="2" spans="3:12" ht="19.5" customHeight="1">
      <c r="C2" s="47" t="s">
        <v>106</v>
      </c>
      <c r="D2" s="48"/>
      <c r="E2" s="48"/>
      <c r="F2" s="48"/>
      <c r="G2" s="48"/>
      <c r="H2" s="21" t="s">
        <v>346</v>
      </c>
      <c r="I2" s="17"/>
      <c r="J2" s="17"/>
      <c r="K2" s="17"/>
      <c r="L2" s="17"/>
    </row>
    <row r="3" spans="3:12" s="2" customFormat="1" ht="21" customHeight="1">
      <c r="C3" s="243" t="s">
        <v>96</v>
      </c>
      <c r="D3" s="245" t="s">
        <v>5</v>
      </c>
      <c r="E3" s="246"/>
      <c r="F3" s="245" t="s">
        <v>7</v>
      </c>
      <c r="G3" s="246"/>
      <c r="H3" s="243" t="s">
        <v>97</v>
      </c>
      <c r="I3" s="143"/>
    </row>
    <row r="4" spans="3:12" s="2" customFormat="1" ht="21.95" customHeight="1">
      <c r="C4" s="244"/>
      <c r="D4" s="49" t="s">
        <v>98</v>
      </c>
      <c r="E4" s="49" t="s">
        <v>99</v>
      </c>
      <c r="F4" s="49" t="s">
        <v>98</v>
      </c>
      <c r="G4" s="49" t="s">
        <v>99</v>
      </c>
      <c r="H4" s="244"/>
      <c r="I4" s="143"/>
    </row>
    <row r="5" spans="3:12" s="2" customFormat="1" ht="20.100000000000001" customHeight="1">
      <c r="C5" s="137" t="s">
        <v>100</v>
      </c>
      <c r="D5" s="134"/>
      <c r="E5" s="134"/>
      <c r="F5" s="134"/>
      <c r="G5" s="134"/>
      <c r="H5" s="132"/>
      <c r="I5" s="143"/>
    </row>
    <row r="6" spans="3:12" s="2" customFormat="1" ht="20.100000000000001" customHeight="1">
      <c r="C6" s="131"/>
      <c r="D6" s="49"/>
      <c r="E6" s="49"/>
      <c r="F6" s="49"/>
      <c r="G6" s="49"/>
      <c r="H6" s="164"/>
      <c r="I6" s="143"/>
    </row>
    <row r="7" spans="3:12" s="2" customFormat="1" ht="20.100000000000001" customHeight="1">
      <c r="C7" s="150" t="s">
        <v>101</v>
      </c>
      <c r="D7" s="158"/>
      <c r="E7" s="158"/>
      <c r="F7" s="158"/>
      <c r="G7" s="158"/>
      <c r="H7" s="149"/>
      <c r="I7" s="143"/>
    </row>
    <row r="8" spans="3:12" s="2" customFormat="1" ht="20.100000000000001" customHeight="1">
      <c r="C8" s="152"/>
      <c r="D8" s="135"/>
      <c r="E8" s="135"/>
      <c r="F8" s="135"/>
      <c r="G8" s="135"/>
      <c r="H8" s="135"/>
      <c r="I8" s="143"/>
    </row>
    <row r="9" spans="3:12" s="2" customFormat="1" ht="20.100000000000001" customHeight="1">
      <c r="C9" s="150" t="s">
        <v>102</v>
      </c>
      <c r="D9" s="158"/>
      <c r="E9" s="158"/>
      <c r="F9" s="158"/>
      <c r="G9" s="158"/>
      <c r="H9" s="149"/>
      <c r="I9" s="143"/>
    </row>
    <row r="10" spans="3:12" s="2" customFormat="1" ht="20.100000000000001" customHeight="1">
      <c r="C10" s="152"/>
      <c r="D10" s="135"/>
      <c r="E10" s="135"/>
      <c r="F10" s="135"/>
      <c r="G10" s="135"/>
      <c r="H10" s="135"/>
      <c r="I10" s="143"/>
    </row>
    <row r="11" spans="3:12" s="2" customFormat="1" ht="20.100000000000001" customHeight="1">
      <c r="C11" s="150" t="s">
        <v>103</v>
      </c>
      <c r="D11" s="158"/>
      <c r="E11" s="158"/>
      <c r="F11" s="158"/>
      <c r="G11" s="158"/>
      <c r="H11" s="149"/>
      <c r="I11" s="143"/>
    </row>
    <row r="12" spans="3:12" s="2" customFormat="1" ht="20.100000000000001" customHeight="1">
      <c r="C12" s="152"/>
      <c r="D12" s="135"/>
      <c r="E12" s="135"/>
      <c r="F12" s="135"/>
      <c r="G12" s="135"/>
      <c r="H12" s="135"/>
      <c r="I12" s="143"/>
    </row>
    <row r="13" spans="3:12" s="2" customFormat="1" ht="20.100000000000001" customHeight="1">
      <c r="C13" s="150" t="s">
        <v>104</v>
      </c>
      <c r="D13" s="158"/>
      <c r="E13" s="158"/>
      <c r="F13" s="158"/>
      <c r="G13" s="158"/>
      <c r="H13" s="149"/>
      <c r="I13" s="143"/>
    </row>
    <row r="14" spans="3:12" s="2" customFormat="1" ht="20.100000000000001" customHeight="1">
      <c r="C14" s="152"/>
      <c r="D14" s="135"/>
      <c r="E14" s="135"/>
      <c r="F14" s="135"/>
      <c r="G14" s="135"/>
      <c r="H14" s="135"/>
      <c r="I14" s="143"/>
    </row>
    <row r="15" spans="3:12" s="2" customFormat="1" ht="20.100000000000001" customHeight="1">
      <c r="C15" s="150" t="s">
        <v>105</v>
      </c>
      <c r="D15" s="158"/>
      <c r="E15" s="158"/>
      <c r="F15" s="158"/>
      <c r="G15" s="158"/>
      <c r="H15" s="149"/>
      <c r="I15" s="143"/>
    </row>
    <row r="16" spans="3:12" s="2" customFormat="1" ht="20.100000000000001" customHeight="1">
      <c r="C16" s="152" t="s">
        <v>234</v>
      </c>
      <c r="D16" s="347">
        <v>75</v>
      </c>
      <c r="E16" s="347">
        <v>0</v>
      </c>
      <c r="F16" s="347">
        <v>0</v>
      </c>
      <c r="G16" s="348">
        <v>0</v>
      </c>
      <c r="H16" s="182">
        <f>D16+F16</f>
        <v>75</v>
      </c>
      <c r="I16" s="143"/>
    </row>
    <row r="17" spans="3:12" s="2" customFormat="1" ht="20.100000000000001" customHeight="1">
      <c r="C17" s="152" t="s">
        <v>290</v>
      </c>
      <c r="D17" s="347">
        <v>77</v>
      </c>
      <c r="E17" s="347">
        <v>0</v>
      </c>
      <c r="F17" s="347">
        <v>0</v>
      </c>
      <c r="G17" s="348">
        <v>0</v>
      </c>
      <c r="H17" s="182">
        <f t="shared" ref="H17:H18" si="0">D17+F17</f>
        <v>77</v>
      </c>
      <c r="I17" s="143"/>
    </row>
    <row r="18" spans="3:12" s="2" customFormat="1" ht="20.100000000000001" customHeight="1">
      <c r="C18" s="152" t="s">
        <v>235</v>
      </c>
      <c r="D18" s="347">
        <v>0</v>
      </c>
      <c r="E18" s="347">
        <v>0</v>
      </c>
      <c r="F18" s="347">
        <v>5</v>
      </c>
      <c r="G18" s="348">
        <v>0</v>
      </c>
      <c r="H18" s="182">
        <f t="shared" si="0"/>
        <v>5</v>
      </c>
      <c r="I18" s="143"/>
    </row>
    <row r="19" spans="3:12" s="2" customFormat="1" ht="20.100000000000001" customHeight="1">
      <c r="C19" s="152"/>
      <c r="D19" s="135"/>
      <c r="E19" s="135"/>
      <c r="F19" s="135"/>
      <c r="G19" s="135"/>
      <c r="H19" s="135"/>
      <c r="I19" s="143"/>
    </row>
    <row r="20" spans="3:12" s="2" customFormat="1" ht="20.100000000000001" customHeight="1">
      <c r="C20" s="157" t="s">
        <v>33</v>
      </c>
      <c r="D20" s="182">
        <f>SUM(D16:D19)</f>
        <v>152</v>
      </c>
      <c r="E20" s="182">
        <f>SUM(E16:E19)</f>
        <v>0</v>
      </c>
      <c r="F20" s="182">
        <f>SUM(F16:F19)</f>
        <v>5</v>
      </c>
      <c r="G20" s="182">
        <f>SUM(G16:G19)</f>
        <v>0</v>
      </c>
      <c r="H20" s="182">
        <f>SUM(H16:H19)</f>
        <v>157</v>
      </c>
      <c r="I20" s="143"/>
    </row>
    <row r="21" spans="3:12" ht="3.75" customHeight="1">
      <c r="C21" s="139"/>
      <c r="D21" s="145"/>
      <c r="E21" s="145"/>
      <c r="F21" s="145"/>
      <c r="G21" s="145"/>
      <c r="H21" s="145"/>
      <c r="I21" s="161"/>
      <c r="J21" s="51"/>
      <c r="K21" s="51"/>
      <c r="L21" s="20"/>
    </row>
    <row r="22" spans="3:12">
      <c r="C22" s="143"/>
      <c r="D22" s="161"/>
      <c r="E22" s="161"/>
      <c r="F22" s="161"/>
      <c r="G22" s="161"/>
      <c r="H22" s="161"/>
      <c r="I22" s="161"/>
      <c r="J22" s="51"/>
    </row>
    <row r="23" spans="3:12">
      <c r="C23" s="143"/>
      <c r="D23" s="167"/>
      <c r="E23" s="167"/>
      <c r="F23" s="167"/>
      <c r="G23" s="167"/>
      <c r="H23" s="167"/>
      <c r="I23" s="167"/>
      <c r="J23" s="28"/>
    </row>
    <row r="24" spans="3:12">
      <c r="C24" s="143"/>
      <c r="D24" s="143"/>
      <c r="E24" s="143"/>
      <c r="F24" s="143"/>
      <c r="G24" s="143"/>
      <c r="H24" s="143"/>
      <c r="I24" s="143"/>
    </row>
    <row r="25" spans="3:12">
      <c r="C25" s="143"/>
      <c r="D25" s="143"/>
      <c r="E25" s="143"/>
      <c r="F25" s="143"/>
      <c r="G25" s="143"/>
      <c r="H25" s="143"/>
      <c r="I25" s="143"/>
    </row>
    <row r="26" spans="3:12">
      <c r="C26" s="143"/>
      <c r="D26" s="143"/>
      <c r="E26" s="143"/>
      <c r="F26" s="143"/>
      <c r="G26" s="143"/>
      <c r="H26" s="143"/>
      <c r="I26" s="143"/>
    </row>
    <row r="27" spans="3:12">
      <c r="C27" s="143"/>
      <c r="D27" s="143"/>
      <c r="E27" s="143"/>
      <c r="F27" s="143"/>
      <c r="G27" s="143"/>
      <c r="H27" s="143"/>
      <c r="I27" s="143"/>
    </row>
  </sheetData>
  <mergeCells count="4">
    <mergeCell ref="C3:C4"/>
    <mergeCell ref="D3:E3"/>
    <mergeCell ref="F3:G3"/>
    <mergeCell ref="H3:H4"/>
  </mergeCells>
  <phoneticPr fontId="4"/>
  <printOptions horizontalCentered="1"/>
  <pageMargins left="0.11811023622047245" right="0.11811023622047245" top="0.59055118110236227" bottom="0.39370078740157483" header="0.31496062992125984" footer="0.31496062992125984"/>
  <pageSetup paperSize="9" scale="115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I31"/>
  <sheetViews>
    <sheetView view="pageBreakPreview" zoomScale="95" zoomScaleNormal="80" zoomScaleSheetLayoutView="95" workbookViewId="0">
      <selection activeCell="F32" sqref="F32"/>
    </sheetView>
  </sheetViews>
  <sheetFormatPr defaultRowHeight="13.5"/>
  <cols>
    <col min="1" max="1" width="1" customWidth="1"/>
    <col min="2" max="2" width="25.375" customWidth="1"/>
    <col min="3" max="4" width="18.625" style="183" customWidth="1"/>
    <col min="5" max="5" width="3.5" customWidth="1"/>
    <col min="6" max="6" width="25.375" customWidth="1"/>
    <col min="7" max="8" width="18.625" style="183" customWidth="1"/>
    <col min="9" max="9" width="11.375" customWidth="1"/>
  </cols>
  <sheetData>
    <row r="1" spans="2:9" ht="15" customHeight="1"/>
    <row r="2" spans="2:9" ht="19.5" customHeight="1">
      <c r="B2" t="s">
        <v>107</v>
      </c>
      <c r="C2" s="184"/>
      <c r="D2" s="196" t="s">
        <v>346</v>
      </c>
      <c r="E2" s="17"/>
      <c r="F2" s="51" t="s">
        <v>108</v>
      </c>
      <c r="G2" s="184"/>
      <c r="H2" s="196" t="s">
        <v>345</v>
      </c>
    </row>
    <row r="3" spans="2:9" s="2" customFormat="1" ht="30" customHeight="1">
      <c r="B3" s="50" t="s">
        <v>96</v>
      </c>
      <c r="C3" s="185" t="s">
        <v>109</v>
      </c>
      <c r="D3" s="185" t="s">
        <v>110</v>
      </c>
      <c r="E3" s="143"/>
      <c r="F3" s="50" t="s">
        <v>96</v>
      </c>
      <c r="G3" s="185" t="s">
        <v>109</v>
      </c>
      <c r="H3" s="185" t="s">
        <v>110</v>
      </c>
      <c r="I3" s="143"/>
    </row>
    <row r="4" spans="2:9" s="2" customFormat="1" ht="16.149999999999999" customHeight="1">
      <c r="B4" s="162" t="s">
        <v>111</v>
      </c>
      <c r="C4" s="186"/>
      <c r="D4" s="197"/>
      <c r="E4" s="170"/>
      <c r="F4" s="162" t="s">
        <v>111</v>
      </c>
      <c r="G4" s="186"/>
      <c r="H4" s="197"/>
      <c r="I4" s="143"/>
    </row>
    <row r="5" spans="2:9" s="2" customFormat="1" ht="16.149999999999999" customHeight="1">
      <c r="B5" s="146" t="s">
        <v>112</v>
      </c>
      <c r="C5" s="187"/>
      <c r="D5" s="198"/>
      <c r="E5" s="170"/>
      <c r="F5" s="146" t="s">
        <v>112</v>
      </c>
      <c r="G5" s="187"/>
      <c r="H5" s="198"/>
      <c r="I5" s="143"/>
    </row>
    <row r="6" spans="2:9" s="2" customFormat="1" ht="21" customHeight="1">
      <c r="B6" s="141"/>
      <c r="C6" s="188"/>
      <c r="D6" s="188"/>
      <c r="E6" s="170"/>
      <c r="F6" s="141"/>
      <c r="G6" s="188"/>
      <c r="H6" s="188"/>
      <c r="I6" s="143"/>
    </row>
    <row r="7" spans="2:9" s="2" customFormat="1" ht="21" customHeight="1">
      <c r="B7" s="166" t="s">
        <v>105</v>
      </c>
      <c r="C7" s="189"/>
      <c r="D7" s="199"/>
      <c r="E7" s="170"/>
      <c r="F7" s="166" t="s">
        <v>105</v>
      </c>
      <c r="G7" s="189"/>
      <c r="H7" s="199"/>
      <c r="I7" s="143"/>
    </row>
    <row r="8" spans="2:9" s="2" customFormat="1" ht="21" customHeight="1">
      <c r="B8" s="141" t="s">
        <v>327</v>
      </c>
      <c r="C8" s="349">
        <v>34</v>
      </c>
      <c r="D8" s="349">
        <v>1</v>
      </c>
      <c r="E8" s="170"/>
      <c r="F8" s="129" t="s">
        <v>289</v>
      </c>
      <c r="G8" s="188">
        <v>0</v>
      </c>
      <c r="H8" s="188">
        <v>0</v>
      </c>
      <c r="I8" s="143"/>
    </row>
    <row r="9" spans="2:9" s="2" customFormat="1" ht="21" customHeight="1">
      <c r="B9" s="141"/>
      <c r="C9" s="188"/>
      <c r="D9" s="188"/>
      <c r="E9" s="170"/>
      <c r="F9" s="141"/>
      <c r="G9" s="188"/>
      <c r="H9" s="188"/>
      <c r="I9" s="143"/>
    </row>
    <row r="10" spans="2:9" s="2" customFormat="1" ht="21" customHeight="1" thickBot="1">
      <c r="B10" s="52" t="s">
        <v>113</v>
      </c>
      <c r="C10" s="190">
        <f>SUM(C8)</f>
        <v>34</v>
      </c>
      <c r="D10" s="190">
        <f>SUM(D8)</f>
        <v>1</v>
      </c>
      <c r="E10" s="170"/>
      <c r="F10" s="52" t="s">
        <v>113</v>
      </c>
      <c r="G10" s="190">
        <v>0</v>
      </c>
      <c r="H10" s="190">
        <v>0</v>
      </c>
      <c r="I10" s="143"/>
    </row>
    <row r="11" spans="2:9" s="2" customFormat="1" ht="16.149999999999999" customHeight="1" thickTop="1">
      <c r="B11" s="156" t="s">
        <v>114</v>
      </c>
      <c r="C11" s="191"/>
      <c r="D11" s="200"/>
      <c r="E11" s="170"/>
      <c r="F11" s="156" t="s">
        <v>114</v>
      </c>
      <c r="G11" s="191"/>
      <c r="H11" s="200"/>
      <c r="I11" s="143"/>
    </row>
    <row r="12" spans="2:9" s="2" customFormat="1" ht="16.149999999999999" customHeight="1">
      <c r="B12" s="146" t="s">
        <v>115</v>
      </c>
      <c r="C12" s="187"/>
      <c r="D12" s="198"/>
      <c r="E12" s="170"/>
      <c r="F12" s="146" t="s">
        <v>115</v>
      </c>
      <c r="G12" s="187"/>
      <c r="H12" s="198"/>
      <c r="I12" s="143"/>
    </row>
    <row r="13" spans="2:9" s="2" customFormat="1" ht="21" customHeight="1">
      <c r="B13" s="141" t="s">
        <v>229</v>
      </c>
      <c r="C13" s="349">
        <v>62</v>
      </c>
      <c r="D13" s="349">
        <v>6</v>
      </c>
      <c r="E13" s="170"/>
      <c r="F13" s="141" t="s">
        <v>229</v>
      </c>
      <c r="G13" s="349">
        <v>52</v>
      </c>
      <c r="H13" s="349">
        <v>5</v>
      </c>
      <c r="I13" s="143"/>
    </row>
    <row r="14" spans="2:9" s="2" customFormat="1" ht="21" customHeight="1">
      <c r="B14" s="141" t="s">
        <v>230</v>
      </c>
      <c r="C14" s="349">
        <v>7</v>
      </c>
      <c r="D14" s="349">
        <v>0</v>
      </c>
      <c r="E14" s="170"/>
      <c r="F14" s="141" t="s">
        <v>230</v>
      </c>
      <c r="G14" s="349">
        <v>5</v>
      </c>
      <c r="H14" s="349">
        <v>0</v>
      </c>
      <c r="I14" s="143"/>
    </row>
    <row r="15" spans="2:9" s="2" customFormat="1" ht="21" customHeight="1">
      <c r="B15" s="141" t="s">
        <v>231</v>
      </c>
      <c r="C15" s="349">
        <v>99</v>
      </c>
      <c r="D15" s="349">
        <v>8</v>
      </c>
      <c r="E15" s="170"/>
      <c r="F15" s="141" t="s">
        <v>231</v>
      </c>
      <c r="G15" s="349">
        <v>68</v>
      </c>
      <c r="H15" s="349">
        <v>6</v>
      </c>
      <c r="I15" s="143"/>
    </row>
    <row r="16" spans="2:9" s="2" customFormat="1" ht="21" customHeight="1">
      <c r="B16" s="141" t="s">
        <v>232</v>
      </c>
      <c r="C16" s="349">
        <v>11</v>
      </c>
      <c r="D16" s="349">
        <v>1</v>
      </c>
      <c r="E16" s="170"/>
      <c r="F16" s="141" t="s">
        <v>232</v>
      </c>
      <c r="G16" s="349">
        <v>7</v>
      </c>
      <c r="H16" s="349">
        <v>1</v>
      </c>
      <c r="I16" s="143"/>
    </row>
    <row r="17" spans="2:9" s="2" customFormat="1" ht="21" customHeight="1">
      <c r="B17" s="141" t="s">
        <v>325</v>
      </c>
      <c r="C17" s="349">
        <v>0</v>
      </c>
      <c r="D17" s="349">
        <v>0</v>
      </c>
      <c r="E17" s="170"/>
      <c r="F17" s="141" t="s">
        <v>307</v>
      </c>
      <c r="G17" s="349">
        <v>13</v>
      </c>
      <c r="H17" s="349">
        <v>0</v>
      </c>
      <c r="I17" s="143"/>
    </row>
    <row r="18" spans="2:9" s="2" customFormat="1" ht="21" customHeight="1">
      <c r="B18" s="141" t="s">
        <v>307</v>
      </c>
      <c r="C18" s="349">
        <v>2</v>
      </c>
      <c r="D18" s="349">
        <v>0</v>
      </c>
      <c r="E18" s="170"/>
      <c r="F18" s="141"/>
      <c r="G18" s="349"/>
      <c r="H18" s="349"/>
      <c r="I18" s="143"/>
    </row>
    <row r="19" spans="2:9" s="2" customFormat="1" ht="21" customHeight="1">
      <c r="B19" s="141"/>
      <c r="C19" s="349"/>
      <c r="D19" s="349"/>
      <c r="E19" s="170"/>
      <c r="F19" s="141"/>
      <c r="G19" s="349"/>
      <c r="H19" s="349"/>
      <c r="I19" s="143"/>
    </row>
    <row r="20" spans="2:9" s="2" customFormat="1" ht="21" customHeight="1">
      <c r="B20" s="165" t="s">
        <v>116</v>
      </c>
      <c r="C20" s="350"/>
      <c r="D20" s="351"/>
      <c r="E20" s="170"/>
      <c r="F20" s="165" t="s">
        <v>116</v>
      </c>
      <c r="G20" s="350"/>
      <c r="H20" s="351"/>
      <c r="I20" s="143"/>
    </row>
    <row r="21" spans="2:9" s="2" customFormat="1" ht="21" customHeight="1">
      <c r="B21" s="141" t="s">
        <v>322</v>
      </c>
      <c r="C21" s="349">
        <v>39</v>
      </c>
      <c r="D21" s="349">
        <v>2</v>
      </c>
      <c r="E21" s="170"/>
      <c r="F21" s="141" t="s">
        <v>322</v>
      </c>
      <c r="G21" s="349">
        <v>7</v>
      </c>
      <c r="H21" s="349">
        <v>0</v>
      </c>
      <c r="I21" s="143"/>
    </row>
    <row r="22" spans="2:9" s="2" customFormat="1" ht="21" customHeight="1">
      <c r="B22" s="141" t="s">
        <v>326</v>
      </c>
      <c r="C22" s="349">
        <v>2</v>
      </c>
      <c r="D22" s="349">
        <v>0</v>
      </c>
      <c r="E22" s="170"/>
      <c r="F22" s="141" t="s">
        <v>323</v>
      </c>
      <c r="G22" s="349">
        <v>496</v>
      </c>
      <c r="H22" s="349">
        <v>0</v>
      </c>
      <c r="I22" s="143"/>
    </row>
    <row r="23" spans="2:9" s="2" customFormat="1" ht="21" customHeight="1">
      <c r="B23" s="141" t="s">
        <v>308</v>
      </c>
      <c r="C23" s="349">
        <v>6</v>
      </c>
      <c r="D23" s="349">
        <v>0</v>
      </c>
      <c r="E23" s="170"/>
      <c r="F23" s="141" t="s">
        <v>324</v>
      </c>
      <c r="G23" s="349">
        <v>95</v>
      </c>
      <c r="H23" s="349">
        <v>0</v>
      </c>
      <c r="I23" s="143"/>
    </row>
    <row r="24" spans="2:9" s="2" customFormat="1" ht="21" customHeight="1">
      <c r="B24" s="141"/>
      <c r="C24" s="188"/>
      <c r="D24" s="188"/>
      <c r="E24" s="170"/>
      <c r="F24" s="168" t="s">
        <v>308</v>
      </c>
      <c r="G24" s="352">
        <v>103</v>
      </c>
      <c r="H24" s="352">
        <v>2</v>
      </c>
      <c r="I24" s="143"/>
    </row>
    <row r="25" spans="2:9" s="2" customFormat="1" ht="21" customHeight="1">
      <c r="B25" s="141"/>
      <c r="C25" s="188"/>
      <c r="D25" s="188"/>
      <c r="E25" s="170"/>
      <c r="F25" s="141"/>
      <c r="G25" s="188"/>
      <c r="H25" s="188"/>
      <c r="I25" s="143"/>
    </row>
    <row r="26" spans="2:9" s="2" customFormat="1" ht="21" customHeight="1">
      <c r="B26" s="168"/>
      <c r="C26" s="192"/>
      <c r="D26" s="192"/>
      <c r="E26" s="170"/>
      <c r="F26" s="168"/>
      <c r="G26" s="192"/>
      <c r="H26" s="192"/>
      <c r="I26" s="143"/>
    </row>
    <row r="27" spans="2:9" s="2" customFormat="1" ht="21" customHeight="1" thickBot="1">
      <c r="B27" s="52" t="s">
        <v>113</v>
      </c>
      <c r="C27" s="190">
        <f>SUM(C13:C26)</f>
        <v>228</v>
      </c>
      <c r="D27" s="190">
        <f>SUM(D13:D26)</f>
        <v>17</v>
      </c>
      <c r="E27" s="170"/>
      <c r="F27" s="52" t="s">
        <v>113</v>
      </c>
      <c r="G27" s="190">
        <f>SUM(G13:G26)</f>
        <v>846</v>
      </c>
      <c r="H27" s="190">
        <f>SUM(H13:H26)</f>
        <v>14</v>
      </c>
      <c r="I27" s="143"/>
    </row>
    <row r="28" spans="2:9" s="2" customFormat="1" ht="21" customHeight="1" thickTop="1">
      <c r="B28" s="42" t="s">
        <v>33</v>
      </c>
      <c r="C28" s="193">
        <f>C10+C27</f>
        <v>262</v>
      </c>
      <c r="D28" s="193">
        <f>D10+D27</f>
        <v>18</v>
      </c>
      <c r="E28" s="170"/>
      <c r="F28" s="42" t="s">
        <v>33</v>
      </c>
      <c r="G28" s="193">
        <f>G10+G27</f>
        <v>846</v>
      </c>
      <c r="H28" s="193">
        <f>H10+H27</f>
        <v>14</v>
      </c>
      <c r="I28" s="143"/>
    </row>
    <row r="29" spans="2:9" ht="6.75" customHeight="1">
      <c r="B29" s="53"/>
      <c r="C29" s="201"/>
      <c r="D29" s="201"/>
      <c r="E29" s="161"/>
      <c r="F29" s="161"/>
      <c r="G29" s="194"/>
      <c r="H29" s="202"/>
      <c r="I29" s="143"/>
    </row>
    <row r="30" spans="2:9" ht="18.75" customHeight="1">
      <c r="C30" s="194"/>
      <c r="D30" s="194"/>
      <c r="E30" s="161"/>
      <c r="F30" s="161"/>
      <c r="G30" s="194"/>
      <c r="H30" s="202"/>
      <c r="I30" s="143"/>
    </row>
    <row r="31" spans="2:9">
      <c r="C31" s="195"/>
      <c r="D31" s="195"/>
      <c r="E31" s="167"/>
      <c r="F31" s="167"/>
      <c r="G31" s="195"/>
      <c r="H31" s="195"/>
      <c r="I31" s="143"/>
    </row>
  </sheetData>
  <phoneticPr fontId="4"/>
  <printOptions horizontalCentered="1"/>
  <pageMargins left="0.59055118110236227" right="0.11811023622047245" top="0.59055118110236227" bottom="0.59055118110236227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31"/>
  <sheetViews>
    <sheetView view="pageBreakPreview" topLeftCell="B1" zoomScale="120" zoomScaleNormal="100" zoomScaleSheetLayoutView="120" workbookViewId="0">
      <selection activeCell="I17" sqref="I17"/>
    </sheetView>
  </sheetViews>
  <sheetFormatPr defaultRowHeight="13.5"/>
  <cols>
    <col min="1" max="1" width="4.375" customWidth="1"/>
    <col min="2" max="2" width="14.875" customWidth="1"/>
    <col min="3" max="12" width="10.5" customWidth="1"/>
    <col min="13" max="13" width="0.625" customWidth="1"/>
    <col min="14" max="14" width="5.375" customWidth="1"/>
  </cols>
  <sheetData>
    <row r="1" spans="2:12" ht="16.5" customHeight="1"/>
    <row r="2" spans="2:12">
      <c r="B2" s="54" t="s">
        <v>117</v>
      </c>
    </row>
    <row r="3" spans="2:12">
      <c r="B3" s="54" t="s">
        <v>118</v>
      </c>
      <c r="C3" s="130"/>
      <c r="D3" s="159"/>
      <c r="E3" s="159"/>
      <c r="F3" s="159"/>
      <c r="G3" s="159"/>
      <c r="H3" s="159"/>
      <c r="I3" s="159"/>
      <c r="J3" s="55"/>
      <c r="K3" s="55"/>
      <c r="L3" s="56" t="s">
        <v>345</v>
      </c>
    </row>
    <row r="4" spans="2:12" ht="15.95" customHeight="1">
      <c r="B4" s="253" t="s">
        <v>93</v>
      </c>
      <c r="C4" s="251" t="s">
        <v>119</v>
      </c>
      <c r="D4" s="136"/>
      <c r="E4" s="257" t="s">
        <v>120</v>
      </c>
      <c r="F4" s="259" t="s">
        <v>121</v>
      </c>
      <c r="G4" s="259" t="s">
        <v>122</v>
      </c>
      <c r="H4" s="259" t="s">
        <v>123</v>
      </c>
      <c r="I4" s="251" t="s">
        <v>124</v>
      </c>
      <c r="J4" s="57"/>
      <c r="K4" s="58"/>
      <c r="L4" s="253" t="s">
        <v>125</v>
      </c>
    </row>
    <row r="5" spans="2:12" ht="24" customHeight="1">
      <c r="B5" s="255"/>
      <c r="C5" s="256"/>
      <c r="D5" s="138" t="s">
        <v>288</v>
      </c>
      <c r="E5" s="258"/>
      <c r="F5" s="256"/>
      <c r="G5" s="256"/>
      <c r="H5" s="256"/>
      <c r="I5" s="252"/>
      <c r="J5" s="59" t="s">
        <v>126</v>
      </c>
      <c r="K5" s="59" t="s">
        <v>127</v>
      </c>
      <c r="L5" s="254"/>
    </row>
    <row r="6" spans="2:12" ht="24.95" customHeight="1">
      <c r="B6" s="247" t="s">
        <v>128</v>
      </c>
      <c r="C6" s="248"/>
      <c r="D6" s="248"/>
      <c r="E6" s="248"/>
      <c r="F6" s="248"/>
      <c r="G6" s="248"/>
      <c r="H6" s="248"/>
      <c r="I6" s="248"/>
      <c r="J6" s="249"/>
      <c r="K6" s="249"/>
      <c r="L6" s="250"/>
    </row>
    <row r="7" spans="2:12" ht="24.95" customHeight="1">
      <c r="B7" s="359" t="s">
        <v>129</v>
      </c>
      <c r="C7" s="356">
        <f>SUM(E7:I7,L7)</f>
        <v>4811</v>
      </c>
      <c r="D7" s="353">
        <v>560</v>
      </c>
      <c r="E7" s="355">
        <v>4772</v>
      </c>
      <c r="F7" s="356">
        <v>0</v>
      </c>
      <c r="G7" s="356">
        <v>8</v>
      </c>
      <c r="H7" s="356">
        <v>31</v>
      </c>
      <c r="I7" s="356">
        <v>0</v>
      </c>
      <c r="J7" s="356">
        <v>0</v>
      </c>
      <c r="K7" s="356">
        <v>0</v>
      </c>
      <c r="L7" s="356">
        <v>0</v>
      </c>
    </row>
    <row r="8" spans="2:12" ht="24.95" customHeight="1">
      <c r="B8" s="359" t="s">
        <v>130</v>
      </c>
      <c r="C8" s="356">
        <f t="shared" ref="C8:C17" si="0">SUM(E8:I8,L8)</f>
        <v>3156</v>
      </c>
      <c r="D8" s="353">
        <v>194</v>
      </c>
      <c r="E8" s="355">
        <v>3137</v>
      </c>
      <c r="F8" s="356">
        <v>19</v>
      </c>
      <c r="G8" s="356">
        <v>0</v>
      </c>
      <c r="H8" s="356">
        <v>0</v>
      </c>
      <c r="I8" s="356">
        <v>0</v>
      </c>
      <c r="J8" s="356">
        <v>0</v>
      </c>
      <c r="K8" s="356">
        <v>0</v>
      </c>
      <c r="L8" s="356">
        <v>0</v>
      </c>
    </row>
    <row r="9" spans="2:12" ht="24.95" customHeight="1">
      <c r="B9" s="359" t="s">
        <v>131</v>
      </c>
      <c r="C9" s="356">
        <f t="shared" si="0"/>
        <v>906</v>
      </c>
      <c r="D9" s="353">
        <v>131</v>
      </c>
      <c r="E9" s="355">
        <v>906</v>
      </c>
      <c r="F9" s="356">
        <v>0</v>
      </c>
      <c r="G9" s="356">
        <v>0</v>
      </c>
      <c r="H9" s="356">
        <v>0</v>
      </c>
      <c r="I9" s="356">
        <v>0</v>
      </c>
      <c r="J9" s="356">
        <v>0</v>
      </c>
      <c r="K9" s="356">
        <v>0</v>
      </c>
      <c r="L9" s="356">
        <v>0</v>
      </c>
    </row>
    <row r="10" spans="2:12" ht="24.95" customHeight="1">
      <c r="B10" s="359" t="s">
        <v>132</v>
      </c>
      <c r="C10" s="356">
        <f t="shared" si="0"/>
        <v>2105</v>
      </c>
      <c r="D10" s="353">
        <v>278</v>
      </c>
      <c r="E10" s="355">
        <v>1067</v>
      </c>
      <c r="F10" s="356">
        <v>265</v>
      </c>
      <c r="G10" s="356">
        <v>617</v>
      </c>
      <c r="H10" s="356">
        <v>156</v>
      </c>
      <c r="I10" s="356">
        <v>0</v>
      </c>
      <c r="J10" s="356">
        <v>0</v>
      </c>
      <c r="K10" s="356">
        <v>0</v>
      </c>
      <c r="L10" s="356">
        <v>0</v>
      </c>
    </row>
    <row r="11" spans="2:12" ht="24.95" customHeight="1">
      <c r="B11" s="359" t="s">
        <v>133</v>
      </c>
      <c r="C11" s="356">
        <f t="shared" si="0"/>
        <v>19364</v>
      </c>
      <c r="D11" s="353">
        <v>4277</v>
      </c>
      <c r="E11" s="355">
        <v>57</v>
      </c>
      <c r="F11" s="356">
        <v>78</v>
      </c>
      <c r="G11" s="356">
        <v>9006</v>
      </c>
      <c r="H11" s="356">
        <v>10223</v>
      </c>
      <c r="I11" s="356">
        <v>0</v>
      </c>
      <c r="J11" s="356">
        <v>0</v>
      </c>
      <c r="K11" s="356">
        <v>0</v>
      </c>
      <c r="L11" s="356">
        <v>0</v>
      </c>
    </row>
    <row r="12" spans="2:12" ht="24.95" customHeight="1">
      <c r="B12" s="359" t="s">
        <v>134</v>
      </c>
      <c r="C12" s="356">
        <f t="shared" si="0"/>
        <v>6307</v>
      </c>
      <c r="D12" s="353">
        <v>700</v>
      </c>
      <c r="E12" s="355">
        <v>5167</v>
      </c>
      <c r="F12" s="356">
        <v>93</v>
      </c>
      <c r="G12" s="356">
        <v>672</v>
      </c>
      <c r="H12" s="356">
        <v>375</v>
      </c>
      <c r="I12" s="356">
        <v>0</v>
      </c>
      <c r="J12" s="356">
        <v>0</v>
      </c>
      <c r="K12" s="356">
        <v>0</v>
      </c>
      <c r="L12" s="356">
        <v>0</v>
      </c>
    </row>
    <row r="13" spans="2:12" ht="24.95" customHeight="1">
      <c r="B13" s="360" t="s">
        <v>135</v>
      </c>
      <c r="C13" s="361"/>
      <c r="D13" s="361"/>
      <c r="E13" s="361"/>
      <c r="F13" s="361"/>
      <c r="G13" s="361"/>
      <c r="H13" s="361"/>
      <c r="I13" s="361"/>
      <c r="J13" s="361"/>
      <c r="K13" s="361"/>
      <c r="L13" s="362"/>
    </row>
    <row r="14" spans="2:12" ht="24.95" customHeight="1">
      <c r="B14" s="359" t="s">
        <v>136</v>
      </c>
      <c r="C14" s="356">
        <f t="shared" si="0"/>
        <v>22548</v>
      </c>
      <c r="D14" s="354">
        <v>3213</v>
      </c>
      <c r="E14" s="357">
        <v>19042</v>
      </c>
      <c r="F14" s="358">
        <v>1615</v>
      </c>
      <c r="G14" s="358">
        <v>1224</v>
      </c>
      <c r="H14" s="358">
        <v>667</v>
      </c>
      <c r="I14" s="358">
        <v>0</v>
      </c>
      <c r="J14" s="358">
        <v>0</v>
      </c>
      <c r="K14" s="358">
        <v>0</v>
      </c>
      <c r="L14" s="358">
        <v>0</v>
      </c>
    </row>
    <row r="15" spans="2:12" ht="24.95" customHeight="1">
      <c r="B15" s="359" t="s">
        <v>137</v>
      </c>
      <c r="C15" s="356">
        <f t="shared" si="0"/>
        <v>142</v>
      </c>
      <c r="D15" s="354">
        <v>56</v>
      </c>
      <c r="E15" s="357">
        <v>142</v>
      </c>
      <c r="F15" s="358">
        <v>0</v>
      </c>
      <c r="G15" s="358">
        <v>0</v>
      </c>
      <c r="H15" s="358">
        <v>0</v>
      </c>
      <c r="I15" s="358">
        <v>0</v>
      </c>
      <c r="J15" s="358">
        <v>0</v>
      </c>
      <c r="K15" s="358">
        <v>0</v>
      </c>
      <c r="L15" s="358">
        <v>0</v>
      </c>
    </row>
    <row r="16" spans="2:12" ht="24.95" customHeight="1">
      <c r="B16" s="359" t="s">
        <v>138</v>
      </c>
      <c r="C16" s="356">
        <f t="shared" si="0"/>
        <v>0</v>
      </c>
      <c r="D16" s="354">
        <v>0</v>
      </c>
      <c r="E16" s="357">
        <v>0</v>
      </c>
      <c r="F16" s="358">
        <v>0</v>
      </c>
      <c r="G16" s="358">
        <v>0</v>
      </c>
      <c r="H16" s="358">
        <v>0</v>
      </c>
      <c r="I16" s="358">
        <v>0</v>
      </c>
      <c r="J16" s="358">
        <v>0</v>
      </c>
      <c r="K16" s="358">
        <v>0</v>
      </c>
      <c r="L16" s="358">
        <v>0</v>
      </c>
    </row>
    <row r="17" spans="2:12" ht="24.95" customHeight="1">
      <c r="B17" s="359" t="s">
        <v>139</v>
      </c>
      <c r="C17" s="356">
        <f t="shared" si="0"/>
        <v>835</v>
      </c>
      <c r="D17" s="354">
        <v>62</v>
      </c>
      <c r="E17" s="357">
        <v>792</v>
      </c>
      <c r="F17" s="358">
        <v>43</v>
      </c>
      <c r="G17" s="358">
        <v>0</v>
      </c>
      <c r="H17" s="358">
        <v>0</v>
      </c>
      <c r="I17" s="358">
        <v>0</v>
      </c>
      <c r="J17" s="358">
        <v>0</v>
      </c>
      <c r="K17" s="358">
        <v>0</v>
      </c>
      <c r="L17" s="358">
        <v>0</v>
      </c>
    </row>
    <row r="18" spans="2:12" ht="24.95" customHeight="1">
      <c r="B18" s="171" t="s">
        <v>70</v>
      </c>
      <c r="C18" s="147">
        <f>SUM(C7:C12)+SUM(C14:C17)</f>
        <v>60174</v>
      </c>
      <c r="D18" s="169">
        <f t="shared" ref="D18:L18" si="1">SUM(D7:D12)+SUM(D14:D17)</f>
        <v>9471</v>
      </c>
      <c r="E18" s="147">
        <f t="shared" si="1"/>
        <v>35082</v>
      </c>
      <c r="F18" s="147">
        <f t="shared" si="1"/>
        <v>2113</v>
      </c>
      <c r="G18" s="147">
        <f t="shared" si="1"/>
        <v>11527</v>
      </c>
      <c r="H18" s="147">
        <f t="shared" si="1"/>
        <v>11452</v>
      </c>
      <c r="I18" s="147">
        <f t="shared" si="1"/>
        <v>0</v>
      </c>
      <c r="J18" s="172">
        <f t="shared" si="1"/>
        <v>0</v>
      </c>
      <c r="K18" s="172">
        <f t="shared" si="1"/>
        <v>0</v>
      </c>
      <c r="L18" s="172">
        <f t="shared" si="1"/>
        <v>0</v>
      </c>
    </row>
    <row r="19" spans="2:12" ht="3.75" customHeight="1">
      <c r="C19" s="143"/>
      <c r="D19" s="143"/>
      <c r="E19" s="143"/>
      <c r="F19" s="143"/>
      <c r="G19" s="143"/>
      <c r="H19" s="143"/>
      <c r="I19" s="143"/>
    </row>
    <row r="20" spans="2:12" ht="12" customHeight="1">
      <c r="C20" s="143"/>
      <c r="D20" s="143"/>
      <c r="E20" s="143"/>
      <c r="F20" s="143"/>
      <c r="G20" s="143"/>
      <c r="H20" s="143"/>
      <c r="I20" s="143"/>
    </row>
    <row r="21" spans="2:12">
      <c r="C21" s="143"/>
      <c r="D21" s="143"/>
      <c r="E21" s="143"/>
      <c r="F21" s="143"/>
      <c r="G21" s="143"/>
      <c r="H21" s="143"/>
      <c r="I21" s="143"/>
    </row>
    <row r="22" spans="2:12">
      <c r="C22" s="143"/>
      <c r="D22" s="143"/>
      <c r="E22" s="143"/>
      <c r="F22" s="143"/>
      <c r="G22" s="143"/>
      <c r="H22" s="143"/>
      <c r="I22" s="143"/>
    </row>
    <row r="23" spans="2:12">
      <c r="C23" s="143"/>
      <c r="D23" s="143"/>
      <c r="E23" s="143"/>
      <c r="F23" s="143"/>
      <c r="G23" s="143"/>
      <c r="H23" s="143"/>
      <c r="I23" s="143"/>
    </row>
    <row r="24" spans="2:12">
      <c r="C24" s="143"/>
      <c r="D24" s="143"/>
      <c r="E24" s="143"/>
      <c r="F24" s="143"/>
      <c r="G24" s="143"/>
      <c r="H24" s="143"/>
      <c r="I24" s="143"/>
    </row>
    <row r="25" spans="2:12">
      <c r="C25" s="143"/>
      <c r="D25" s="143"/>
      <c r="E25" s="143"/>
      <c r="F25" s="143"/>
      <c r="G25" s="143"/>
      <c r="H25" s="143"/>
      <c r="I25" s="143"/>
    </row>
    <row r="26" spans="2:12">
      <c r="C26" s="143"/>
      <c r="D26" s="143"/>
      <c r="E26" s="143"/>
      <c r="F26" s="143"/>
      <c r="G26" s="143"/>
      <c r="H26" s="143"/>
      <c r="I26" s="143"/>
    </row>
    <row r="27" spans="2:12">
      <c r="C27" s="143"/>
      <c r="D27" s="143"/>
      <c r="E27" s="143"/>
      <c r="F27" s="143"/>
      <c r="G27" s="143"/>
      <c r="H27" s="143"/>
      <c r="I27" s="143"/>
    </row>
    <row r="28" spans="2:12">
      <c r="C28" s="143"/>
      <c r="D28" s="143"/>
      <c r="E28" s="143"/>
      <c r="F28" s="143"/>
      <c r="G28" s="143"/>
      <c r="H28" s="143"/>
      <c r="I28" s="143"/>
    </row>
    <row r="29" spans="2:12">
      <c r="C29" s="143"/>
      <c r="D29" s="143"/>
      <c r="E29" s="143"/>
      <c r="F29" s="143"/>
      <c r="G29" s="143"/>
      <c r="H29" s="143"/>
      <c r="I29" s="143"/>
    </row>
    <row r="30" spans="2:12">
      <c r="C30" s="143"/>
      <c r="D30" s="143"/>
      <c r="E30" s="143"/>
      <c r="F30" s="143"/>
      <c r="G30" s="143"/>
      <c r="H30" s="143"/>
      <c r="I30" s="143"/>
    </row>
    <row r="31" spans="2:12">
      <c r="C31" s="143"/>
      <c r="D31" s="143"/>
      <c r="E31" s="143"/>
      <c r="F31" s="143"/>
      <c r="G31" s="143"/>
      <c r="H31" s="143"/>
      <c r="I31" s="143"/>
    </row>
  </sheetData>
  <mergeCells count="10">
    <mergeCell ref="B6:L6"/>
    <mergeCell ref="B13:L13"/>
    <mergeCell ref="I4:I5"/>
    <mergeCell ref="L4:L5"/>
    <mergeCell ref="B4:B5"/>
    <mergeCell ref="C4:C5"/>
    <mergeCell ref="E4:E5"/>
    <mergeCell ref="F4:F5"/>
    <mergeCell ref="G4:G5"/>
    <mergeCell ref="H4:H5"/>
  </mergeCells>
  <phoneticPr fontId="4"/>
  <printOptions horizontalCentered="1"/>
  <pageMargins left="0.11811023622047245" right="0.11811023622047245" top="0.55118110236220474" bottom="0.15748031496062992" header="0.31496062992125984" footer="0.31496062992125984"/>
  <pageSetup paperSize="9" scale="11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9"/>
  <sheetViews>
    <sheetView view="pageBreakPreview" zoomScaleNormal="80" zoomScaleSheetLayoutView="100" workbookViewId="0">
      <selection activeCell="C15" sqref="C15:H16"/>
    </sheetView>
  </sheetViews>
  <sheetFormatPr defaultRowHeight="13.5"/>
  <cols>
    <col min="1" max="1" width="5.875" style="60" customWidth="1"/>
    <col min="2" max="2" width="20.625" style="60" customWidth="1"/>
    <col min="3" max="11" width="12.125" style="60" customWidth="1"/>
    <col min="12" max="12" width="0.875" style="60" customWidth="1"/>
    <col min="13" max="13" width="13.625" style="60" customWidth="1"/>
  </cols>
  <sheetData>
    <row r="1" spans="2:12" s="60" customFormat="1" ht="46.5" customHeight="1"/>
    <row r="2" spans="2:12" s="60" customFormat="1" ht="19.5" customHeight="1">
      <c r="B2" s="61" t="s">
        <v>140</v>
      </c>
      <c r="C2" s="62"/>
      <c r="D2" s="62"/>
      <c r="E2" s="62"/>
      <c r="F2" s="62"/>
      <c r="G2" s="62"/>
      <c r="H2" s="62"/>
      <c r="I2" s="62"/>
      <c r="J2" s="63" t="s">
        <v>383</v>
      </c>
      <c r="K2" s="62"/>
      <c r="L2" s="62"/>
    </row>
    <row r="3" spans="2:12" s="60" customFormat="1" ht="27" customHeight="1">
      <c r="B3" s="265" t="s">
        <v>119</v>
      </c>
      <c r="C3" s="275" t="s">
        <v>141</v>
      </c>
      <c r="D3" s="263" t="s">
        <v>142</v>
      </c>
      <c r="E3" s="263" t="s">
        <v>143</v>
      </c>
      <c r="F3" s="263" t="s">
        <v>144</v>
      </c>
      <c r="G3" s="263" t="s">
        <v>145</v>
      </c>
      <c r="H3" s="263" t="s">
        <v>146</v>
      </c>
      <c r="I3" s="263" t="s">
        <v>147</v>
      </c>
      <c r="J3" s="263" t="s">
        <v>148</v>
      </c>
      <c r="K3" s="273"/>
    </row>
    <row r="4" spans="2:12" s="60" customFormat="1" ht="18" customHeight="1">
      <c r="B4" s="266"/>
      <c r="C4" s="276"/>
      <c r="D4" s="264"/>
      <c r="E4" s="264"/>
      <c r="F4" s="264"/>
      <c r="G4" s="264"/>
      <c r="H4" s="264"/>
      <c r="I4" s="264"/>
      <c r="J4" s="264"/>
      <c r="K4" s="274"/>
    </row>
    <row r="5" spans="2:12" s="60" customFormat="1" ht="30" customHeight="1">
      <c r="B5" s="365">
        <f>SUM(C5:I5)</f>
        <v>60175</v>
      </c>
      <c r="C5" s="363">
        <v>57504</v>
      </c>
      <c r="D5" s="364">
        <v>2593</v>
      </c>
      <c r="E5" s="364">
        <v>72</v>
      </c>
      <c r="F5" s="364">
        <v>3</v>
      </c>
      <c r="G5" s="364">
        <v>1</v>
      </c>
      <c r="H5" s="364">
        <v>0</v>
      </c>
      <c r="I5" s="364">
        <v>2</v>
      </c>
      <c r="J5" s="160" t="s">
        <v>310</v>
      </c>
      <c r="K5" s="64"/>
    </row>
    <row r="6" spans="2:12" s="60" customFormat="1"/>
    <row r="7" spans="2:12" s="60" customFormat="1"/>
    <row r="8" spans="2:12" s="60" customFormat="1" ht="19.5" customHeight="1">
      <c r="B8" s="61" t="s">
        <v>149</v>
      </c>
      <c r="C8" s="62"/>
      <c r="D8" s="62"/>
      <c r="E8" s="62"/>
      <c r="F8" s="62"/>
      <c r="G8" s="62"/>
      <c r="H8" s="62"/>
      <c r="I8" s="62"/>
      <c r="J8" s="62"/>
      <c r="K8" s="63" t="s">
        <v>383</v>
      </c>
    </row>
    <row r="9" spans="2:12" s="60" customFormat="1">
      <c r="B9" s="265" t="s">
        <v>119</v>
      </c>
      <c r="C9" s="275" t="s">
        <v>150</v>
      </c>
      <c r="D9" s="263" t="s">
        <v>151</v>
      </c>
      <c r="E9" s="263" t="s">
        <v>152</v>
      </c>
      <c r="F9" s="263" t="s">
        <v>153</v>
      </c>
      <c r="G9" s="263" t="s">
        <v>154</v>
      </c>
      <c r="H9" s="263" t="s">
        <v>155</v>
      </c>
      <c r="I9" s="263" t="s">
        <v>156</v>
      </c>
      <c r="J9" s="263" t="s">
        <v>157</v>
      </c>
      <c r="K9" s="263" t="s">
        <v>158</v>
      </c>
    </row>
    <row r="10" spans="2:12" s="60" customFormat="1">
      <c r="B10" s="266"/>
      <c r="C10" s="276"/>
      <c r="D10" s="264"/>
      <c r="E10" s="264"/>
      <c r="F10" s="264"/>
      <c r="G10" s="264"/>
      <c r="H10" s="264"/>
      <c r="I10" s="264"/>
      <c r="J10" s="264"/>
      <c r="K10" s="264"/>
    </row>
    <row r="11" spans="2:12" s="60" customFormat="1" ht="34.15" customHeight="1">
      <c r="B11" s="365">
        <f>SUM(C11:K11)</f>
        <v>60175</v>
      </c>
      <c r="C11" s="363">
        <v>9470</v>
      </c>
      <c r="D11" s="364">
        <v>7898</v>
      </c>
      <c r="E11" s="364">
        <v>6334</v>
      </c>
      <c r="F11" s="364">
        <v>5274</v>
      </c>
      <c r="G11" s="364">
        <v>4492</v>
      </c>
      <c r="H11" s="364">
        <v>15349</v>
      </c>
      <c r="I11" s="364">
        <v>8203</v>
      </c>
      <c r="J11" s="364">
        <v>2628</v>
      </c>
      <c r="K11" s="364">
        <v>527</v>
      </c>
    </row>
    <row r="12" spans="2:12" s="60" customFormat="1"/>
    <row r="13" spans="2:12" s="60" customFormat="1"/>
    <row r="14" spans="2:12" s="60" customFormat="1" ht="19.5" customHeight="1">
      <c r="B14" s="61" t="s">
        <v>159</v>
      </c>
      <c r="E14" s="62"/>
      <c r="F14" s="62"/>
      <c r="G14" s="62"/>
      <c r="H14" s="63" t="s">
        <v>383</v>
      </c>
    </row>
    <row r="15" spans="2:12" s="60" customFormat="1" ht="13.15" customHeight="1">
      <c r="B15" s="265" t="s">
        <v>160</v>
      </c>
      <c r="C15" s="267" t="s">
        <v>161</v>
      </c>
      <c r="D15" s="268"/>
      <c r="E15" s="268"/>
      <c r="F15" s="268"/>
      <c r="G15" s="268"/>
      <c r="H15" s="269"/>
    </row>
    <row r="16" spans="2:12" s="60" customFormat="1" ht="20.25" customHeight="1">
      <c r="B16" s="266"/>
      <c r="C16" s="270"/>
      <c r="D16" s="271"/>
      <c r="E16" s="271"/>
      <c r="F16" s="271"/>
      <c r="G16" s="271"/>
      <c r="H16" s="272"/>
    </row>
    <row r="17" spans="2:8" s="60" customFormat="1" ht="32.450000000000003" customHeight="1">
      <c r="B17" s="203" t="s">
        <v>228</v>
      </c>
      <c r="C17" s="260"/>
      <c r="D17" s="261"/>
      <c r="E17" s="261"/>
      <c r="F17" s="261"/>
      <c r="G17" s="261"/>
      <c r="H17" s="262"/>
    </row>
    <row r="18" spans="2:8" s="60" customFormat="1" ht="9.75" customHeight="1"/>
    <row r="19" spans="2:8" s="60" customFormat="1"/>
  </sheetData>
  <mergeCells count="23"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  <mergeCell ref="B15:B16"/>
    <mergeCell ref="C15:H16"/>
    <mergeCell ref="H3:H4"/>
    <mergeCell ref="I3:I4"/>
    <mergeCell ref="J3:J4"/>
    <mergeCell ref="C17:H17"/>
    <mergeCell ref="H9:H10"/>
    <mergeCell ref="I9:I10"/>
    <mergeCell ref="J9:J10"/>
    <mergeCell ref="K9:K10"/>
  </mergeCells>
  <phoneticPr fontId="4"/>
  <printOptions horizontalCentered="1"/>
  <pageMargins left="0.19685039370078741" right="0.19685039370078741" top="0.47244094488188981" bottom="0.19685039370078741" header="0.59055118110236227" footer="0.39370078740157483"/>
  <pageSetup paperSize="9" scale="10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G15"/>
  <sheetViews>
    <sheetView view="pageBreakPreview" zoomScale="110" zoomScaleNormal="100" zoomScaleSheetLayoutView="110" workbookViewId="0">
      <selection activeCell="E9" sqref="E9"/>
    </sheetView>
  </sheetViews>
  <sheetFormatPr defaultRowHeight="13.5"/>
  <cols>
    <col min="1" max="1" width="5.125" customWidth="1"/>
    <col min="2" max="7" width="16.625" customWidth="1"/>
    <col min="8" max="8" width="0.875" customWidth="1"/>
  </cols>
  <sheetData>
    <row r="1" spans="2:7" ht="49.5" customHeight="1"/>
    <row r="2" spans="2:7" ht="15.75" customHeight="1">
      <c r="B2" s="54" t="s">
        <v>163</v>
      </c>
      <c r="G2" s="66" t="s">
        <v>345</v>
      </c>
    </row>
    <row r="3" spans="2:7" s="2" customFormat="1" ht="23.1" customHeight="1">
      <c r="B3" s="283" t="s">
        <v>164</v>
      </c>
      <c r="C3" s="283" t="s">
        <v>165</v>
      </c>
      <c r="D3" s="283" t="s">
        <v>166</v>
      </c>
      <c r="E3" s="285" t="s">
        <v>167</v>
      </c>
      <c r="F3" s="286"/>
      <c r="G3" s="283" t="s">
        <v>168</v>
      </c>
    </row>
    <row r="4" spans="2:7" s="2" customFormat="1" ht="23.1" customHeight="1">
      <c r="B4" s="284"/>
      <c r="C4" s="284"/>
      <c r="D4" s="284"/>
      <c r="E4" s="50" t="s">
        <v>169</v>
      </c>
      <c r="F4" s="50" t="s">
        <v>170</v>
      </c>
      <c r="G4" s="284"/>
    </row>
    <row r="5" spans="2:7" s="2" customFormat="1" ht="27" customHeight="1">
      <c r="B5" s="277" t="s">
        <v>347</v>
      </c>
      <c r="C5" s="278"/>
      <c r="D5" s="278"/>
      <c r="E5" s="278"/>
      <c r="F5" s="278"/>
      <c r="G5" s="279"/>
    </row>
    <row r="6" spans="2:7" s="2" customFormat="1" ht="27" customHeight="1">
      <c r="B6" s="210" t="s">
        <v>348</v>
      </c>
      <c r="C6" s="211"/>
      <c r="D6" s="211"/>
      <c r="E6" s="211"/>
      <c r="F6" s="211"/>
      <c r="G6" s="212"/>
    </row>
    <row r="7" spans="2:7" s="2" customFormat="1" ht="27" customHeight="1">
      <c r="B7" s="210" t="s">
        <v>349</v>
      </c>
      <c r="C7" s="211">
        <v>25</v>
      </c>
      <c r="D7" s="211">
        <v>18</v>
      </c>
      <c r="E7" s="211">
        <v>18</v>
      </c>
      <c r="F7" s="211">
        <v>7</v>
      </c>
      <c r="G7" s="212">
        <f>C7+D7-E7-F7</f>
        <v>18</v>
      </c>
    </row>
    <row r="8" spans="2:7" s="2" customFormat="1" ht="27" customHeight="1">
      <c r="B8" s="277" t="s">
        <v>350</v>
      </c>
      <c r="C8" s="278"/>
      <c r="D8" s="278"/>
      <c r="E8" s="278"/>
      <c r="F8" s="278"/>
      <c r="G8" s="279"/>
    </row>
    <row r="9" spans="2:7" s="2" customFormat="1" ht="27" customHeight="1">
      <c r="B9" s="210" t="s">
        <v>349</v>
      </c>
      <c r="C9" s="211">
        <v>13</v>
      </c>
      <c r="D9" s="211">
        <v>14</v>
      </c>
      <c r="E9" s="211">
        <v>13</v>
      </c>
      <c r="F9" s="211"/>
      <c r="G9" s="212">
        <f>C9+D9-E9-F9</f>
        <v>14</v>
      </c>
    </row>
    <row r="10" spans="2:7" s="2" customFormat="1" ht="27" customHeight="1">
      <c r="B10" s="280" t="s">
        <v>224</v>
      </c>
      <c r="C10" s="281"/>
      <c r="D10" s="281"/>
      <c r="E10" s="281"/>
      <c r="F10" s="281"/>
      <c r="G10" s="282"/>
    </row>
    <row r="11" spans="2:7" s="2" customFormat="1" ht="27" customHeight="1">
      <c r="B11" s="129" t="s">
        <v>225</v>
      </c>
      <c r="C11" s="211">
        <v>9663</v>
      </c>
      <c r="D11" s="211">
        <v>780</v>
      </c>
      <c r="E11" s="211">
        <v>684</v>
      </c>
      <c r="F11" s="211">
        <v>0</v>
      </c>
      <c r="G11" s="151">
        <f>C11+D11-E11-F11</f>
        <v>9759</v>
      </c>
    </row>
    <row r="12" spans="2:7" s="2" customFormat="1" ht="27" customHeight="1">
      <c r="B12" s="129" t="s">
        <v>351</v>
      </c>
      <c r="C12" s="154"/>
      <c r="D12" s="154"/>
      <c r="E12" s="154"/>
      <c r="F12" s="154"/>
      <c r="G12" s="151"/>
    </row>
    <row r="13" spans="2:7" s="2" customFormat="1" ht="27" customHeight="1">
      <c r="B13" s="280" t="s">
        <v>226</v>
      </c>
      <c r="C13" s="281"/>
      <c r="D13" s="281"/>
      <c r="E13" s="281"/>
      <c r="F13" s="281"/>
      <c r="G13" s="282"/>
    </row>
    <row r="14" spans="2:7" s="2" customFormat="1" ht="27" customHeight="1">
      <c r="B14" s="129" t="s">
        <v>227</v>
      </c>
      <c r="C14" s="211">
        <v>792</v>
      </c>
      <c r="D14" s="211">
        <v>731</v>
      </c>
      <c r="E14" s="211">
        <v>792</v>
      </c>
      <c r="F14" s="211">
        <v>0</v>
      </c>
      <c r="G14" s="151">
        <f>C14+D14-E14-F14</f>
        <v>731</v>
      </c>
    </row>
    <row r="15" spans="2:7" s="2" customFormat="1" ht="27" customHeight="1">
      <c r="B15" s="133" t="s">
        <v>33</v>
      </c>
      <c r="C15" s="151">
        <f>C11+C14+C7+C9</f>
        <v>10493</v>
      </c>
      <c r="D15" s="151">
        <f t="shared" ref="D15:G15" si="0">D11+D14+D7+D9</f>
        <v>1543</v>
      </c>
      <c r="E15" s="151">
        <f t="shared" si="0"/>
        <v>1507</v>
      </c>
      <c r="F15" s="151">
        <f t="shared" si="0"/>
        <v>7</v>
      </c>
      <c r="G15" s="151">
        <f t="shared" si="0"/>
        <v>10522</v>
      </c>
    </row>
  </sheetData>
  <mergeCells count="9">
    <mergeCell ref="B8:G8"/>
    <mergeCell ref="B10:G10"/>
    <mergeCell ref="B13:G13"/>
    <mergeCell ref="B3:B4"/>
    <mergeCell ref="C3:C4"/>
    <mergeCell ref="D3:D4"/>
    <mergeCell ref="E3:F3"/>
    <mergeCell ref="G3:G4"/>
    <mergeCell ref="B5:G5"/>
  </mergeCells>
  <phoneticPr fontId="4"/>
  <printOptions horizontalCentered="1"/>
  <pageMargins left="0.19685039370078741" right="0.11811023622047245" top="0.35433070866141736" bottom="0.35433070866141736" header="0.31496062992125984" footer="0.31496062992125984"/>
  <pageSetup paperSize="9" scale="130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I27"/>
  <sheetViews>
    <sheetView view="pageBreakPreview" topLeftCell="C1" zoomScaleNormal="100" zoomScaleSheetLayoutView="100" workbookViewId="0">
      <selection activeCell="G25" sqref="G25"/>
    </sheetView>
  </sheetViews>
  <sheetFormatPr defaultRowHeight="13.5"/>
  <cols>
    <col min="1" max="1" width="3.625" customWidth="1"/>
    <col min="2" max="3" width="14.625" customWidth="1"/>
    <col min="4" max="4" width="34.875" customWidth="1"/>
    <col min="5" max="5" width="10.625" customWidth="1"/>
    <col min="6" max="6" width="15.125" customWidth="1"/>
    <col min="7" max="7" width="16.125" customWidth="1"/>
    <col min="8" max="8" width="28.375" customWidth="1"/>
    <col min="9" max="9" width="15.125" customWidth="1"/>
    <col min="10" max="10" width="1" customWidth="1"/>
    <col min="11" max="11" width="1.5" customWidth="1"/>
  </cols>
  <sheetData>
    <row r="1" spans="2:9" ht="33.75" customHeight="1"/>
    <row r="2" spans="2:9">
      <c r="B2" s="40" t="s">
        <v>171</v>
      </c>
      <c r="I2" s="67"/>
    </row>
    <row r="3" spans="2:9">
      <c r="B3" s="40" t="s">
        <v>172</v>
      </c>
      <c r="C3" s="68"/>
      <c r="D3" s="68"/>
      <c r="H3" s="309" t="s">
        <v>345</v>
      </c>
      <c r="I3" s="310"/>
    </row>
    <row r="4" spans="2:9" ht="24.95" customHeight="1">
      <c r="B4" s="311" t="s">
        <v>41</v>
      </c>
      <c r="C4" s="311"/>
      <c r="D4" s="69" t="s">
        <v>173</v>
      </c>
      <c r="E4" s="311" t="s">
        <v>174</v>
      </c>
      <c r="F4" s="311"/>
      <c r="G4" s="177" t="s">
        <v>175</v>
      </c>
      <c r="H4" s="311" t="s">
        <v>176</v>
      </c>
      <c r="I4" s="311"/>
    </row>
    <row r="5" spans="2:9" ht="24.95" customHeight="1">
      <c r="B5" s="301" t="s">
        <v>177</v>
      </c>
      <c r="C5" s="302"/>
      <c r="D5" s="128" t="s">
        <v>328</v>
      </c>
      <c r="E5" s="289" t="s">
        <v>352</v>
      </c>
      <c r="F5" s="290"/>
      <c r="G5" s="366">
        <v>243</v>
      </c>
      <c r="H5" s="289" t="s">
        <v>353</v>
      </c>
      <c r="I5" s="290"/>
    </row>
    <row r="6" spans="2:9" ht="24.95" customHeight="1">
      <c r="B6" s="303"/>
      <c r="C6" s="304"/>
      <c r="D6" s="128" t="s">
        <v>379</v>
      </c>
      <c r="E6" s="307" t="s">
        <v>380</v>
      </c>
      <c r="F6" s="308"/>
      <c r="G6" s="366">
        <v>88</v>
      </c>
      <c r="H6" s="307" t="s">
        <v>381</v>
      </c>
      <c r="I6" s="308"/>
    </row>
    <row r="7" spans="2:9" ht="24.95" customHeight="1">
      <c r="B7" s="303"/>
      <c r="C7" s="304"/>
      <c r="D7" s="128" t="s">
        <v>329</v>
      </c>
      <c r="E7" s="307" t="s">
        <v>380</v>
      </c>
      <c r="F7" s="308"/>
      <c r="G7" s="366">
        <v>84</v>
      </c>
      <c r="H7" s="307" t="s">
        <v>382</v>
      </c>
      <c r="I7" s="308"/>
    </row>
    <row r="8" spans="2:9" ht="24.95" customHeight="1">
      <c r="B8" s="303"/>
      <c r="C8" s="304"/>
      <c r="D8" s="128" t="s">
        <v>330</v>
      </c>
      <c r="E8" s="289" t="s">
        <v>354</v>
      </c>
      <c r="F8" s="290"/>
      <c r="G8" s="366">
        <v>51</v>
      </c>
      <c r="H8" s="289" t="s">
        <v>355</v>
      </c>
      <c r="I8" s="290"/>
    </row>
    <row r="9" spans="2:9" ht="24.95" customHeight="1">
      <c r="B9" s="303"/>
      <c r="C9" s="304"/>
      <c r="D9" s="128" t="s">
        <v>309</v>
      </c>
      <c r="E9" s="299"/>
      <c r="F9" s="300"/>
      <c r="G9" s="366">
        <v>831</v>
      </c>
      <c r="H9" s="299"/>
      <c r="I9" s="300"/>
    </row>
    <row r="10" spans="2:9" ht="24.95" customHeight="1">
      <c r="B10" s="305"/>
      <c r="C10" s="306"/>
      <c r="D10" s="70" t="s">
        <v>178</v>
      </c>
      <c r="E10" s="299"/>
      <c r="F10" s="300"/>
      <c r="G10" s="176">
        <f>SUM(G5:G9)</f>
        <v>1297</v>
      </c>
      <c r="H10" s="299"/>
      <c r="I10" s="300"/>
    </row>
    <row r="11" spans="2:9" ht="24.95" customHeight="1">
      <c r="B11" s="291" t="s">
        <v>179</v>
      </c>
      <c r="C11" s="292"/>
      <c r="D11" s="148" t="s">
        <v>331</v>
      </c>
      <c r="E11" s="289" t="s">
        <v>356</v>
      </c>
      <c r="F11" s="290"/>
      <c r="G11" s="366">
        <v>2235</v>
      </c>
      <c r="H11" s="289" t="s">
        <v>357</v>
      </c>
      <c r="I11" s="290"/>
    </row>
    <row r="12" spans="2:9" ht="24.95" customHeight="1">
      <c r="B12" s="293"/>
      <c r="C12" s="294"/>
      <c r="D12" s="148" t="s">
        <v>332</v>
      </c>
      <c r="E12" s="289" t="s">
        <v>366</v>
      </c>
      <c r="F12" s="290"/>
      <c r="G12" s="366">
        <v>1233</v>
      </c>
      <c r="H12" s="289" t="s">
        <v>367</v>
      </c>
      <c r="I12" s="290"/>
    </row>
    <row r="13" spans="2:9" ht="24.95" customHeight="1">
      <c r="B13" s="293"/>
      <c r="C13" s="294"/>
      <c r="D13" s="148" t="s">
        <v>333</v>
      </c>
      <c r="E13" s="289" t="s">
        <v>358</v>
      </c>
      <c r="F13" s="290"/>
      <c r="G13" s="366">
        <v>1121</v>
      </c>
      <c r="H13" s="289" t="s">
        <v>359</v>
      </c>
      <c r="I13" s="290"/>
    </row>
    <row r="14" spans="2:9" ht="24.95" customHeight="1">
      <c r="B14" s="293"/>
      <c r="C14" s="294"/>
      <c r="D14" s="148" t="s">
        <v>334</v>
      </c>
      <c r="E14" s="289" t="s">
        <v>360</v>
      </c>
      <c r="F14" s="290"/>
      <c r="G14" s="366">
        <v>957</v>
      </c>
      <c r="H14" s="289" t="s">
        <v>361</v>
      </c>
      <c r="I14" s="290"/>
    </row>
    <row r="15" spans="2:9" ht="24.95" customHeight="1">
      <c r="B15" s="293"/>
      <c r="C15" s="294"/>
      <c r="D15" s="148" t="s">
        <v>335</v>
      </c>
      <c r="E15" s="289" t="s">
        <v>364</v>
      </c>
      <c r="F15" s="290"/>
      <c r="G15" s="366">
        <v>542</v>
      </c>
      <c r="H15" s="289" t="s">
        <v>365</v>
      </c>
      <c r="I15" s="290"/>
    </row>
    <row r="16" spans="2:9" ht="24.95" customHeight="1">
      <c r="B16" s="293"/>
      <c r="C16" s="294"/>
      <c r="D16" s="148" t="s">
        <v>336</v>
      </c>
      <c r="E16" s="289" t="s">
        <v>362</v>
      </c>
      <c r="F16" s="290"/>
      <c r="G16" s="366">
        <v>256</v>
      </c>
      <c r="H16" s="289" t="s">
        <v>363</v>
      </c>
      <c r="I16" s="290"/>
    </row>
    <row r="17" spans="2:9" ht="24.95" customHeight="1">
      <c r="B17" s="293"/>
      <c r="C17" s="294"/>
      <c r="D17" s="148" t="s">
        <v>337</v>
      </c>
      <c r="E17" s="289" t="s">
        <v>358</v>
      </c>
      <c r="F17" s="290"/>
      <c r="G17" s="366">
        <v>225</v>
      </c>
      <c r="H17" s="289" t="s">
        <v>359</v>
      </c>
      <c r="I17" s="290"/>
    </row>
    <row r="18" spans="2:9" ht="24.95" customHeight="1">
      <c r="B18" s="293"/>
      <c r="C18" s="294"/>
      <c r="D18" s="148" t="s">
        <v>338</v>
      </c>
      <c r="E18" s="289" t="s">
        <v>368</v>
      </c>
      <c r="F18" s="290"/>
      <c r="G18" s="366">
        <v>183</v>
      </c>
      <c r="H18" s="289" t="s">
        <v>369</v>
      </c>
      <c r="I18" s="290"/>
    </row>
    <row r="19" spans="2:9" ht="24.95" customHeight="1">
      <c r="B19" s="293"/>
      <c r="C19" s="294"/>
      <c r="D19" s="148" t="s">
        <v>339</v>
      </c>
      <c r="E19" s="289" t="s">
        <v>370</v>
      </c>
      <c r="F19" s="290"/>
      <c r="G19" s="366">
        <v>165</v>
      </c>
      <c r="H19" s="289" t="s">
        <v>371</v>
      </c>
      <c r="I19" s="290"/>
    </row>
    <row r="20" spans="2:9" ht="24.95" customHeight="1">
      <c r="B20" s="293"/>
      <c r="C20" s="294"/>
      <c r="D20" s="148" t="s">
        <v>376</v>
      </c>
      <c r="E20" s="287" t="s">
        <v>377</v>
      </c>
      <c r="F20" s="288"/>
      <c r="G20" s="366">
        <v>80</v>
      </c>
      <c r="H20" s="287" t="s">
        <v>378</v>
      </c>
      <c r="I20" s="288"/>
    </row>
    <row r="21" spans="2:9" ht="24.95" customHeight="1">
      <c r="B21" s="293"/>
      <c r="C21" s="294"/>
      <c r="D21" s="148" t="s">
        <v>340</v>
      </c>
      <c r="E21" s="289" t="s">
        <v>372</v>
      </c>
      <c r="F21" s="290"/>
      <c r="G21" s="366">
        <v>67</v>
      </c>
      <c r="H21" s="289" t="s">
        <v>373</v>
      </c>
      <c r="I21" s="290"/>
    </row>
    <row r="22" spans="2:9" ht="24.95" customHeight="1">
      <c r="B22" s="293"/>
      <c r="C22" s="294"/>
      <c r="D22" s="148" t="s">
        <v>341</v>
      </c>
      <c r="E22" s="314" t="s">
        <v>374</v>
      </c>
      <c r="F22" s="315"/>
      <c r="G22" s="366">
        <v>53</v>
      </c>
      <c r="H22" s="314" t="s">
        <v>375</v>
      </c>
      <c r="I22" s="315"/>
    </row>
    <row r="23" spans="2:9" ht="24.95" customHeight="1">
      <c r="B23" s="293"/>
      <c r="C23" s="294"/>
      <c r="D23" s="148" t="s">
        <v>309</v>
      </c>
      <c r="E23" s="312"/>
      <c r="F23" s="313"/>
      <c r="G23" s="366">
        <v>3569</v>
      </c>
      <c r="H23" s="312"/>
      <c r="I23" s="313"/>
    </row>
    <row r="24" spans="2:9" ht="24.95" customHeight="1">
      <c r="B24" s="295"/>
      <c r="C24" s="296"/>
      <c r="D24" s="71" t="s">
        <v>178</v>
      </c>
      <c r="E24" s="299"/>
      <c r="F24" s="300"/>
      <c r="G24" s="176">
        <f>SUM(G11:G23)</f>
        <v>10686</v>
      </c>
      <c r="H24" s="299"/>
      <c r="I24" s="300"/>
    </row>
    <row r="25" spans="2:9" ht="24.95" customHeight="1">
      <c r="B25" s="297" t="s">
        <v>70</v>
      </c>
      <c r="C25" s="298"/>
      <c r="D25" s="72"/>
      <c r="E25" s="299"/>
      <c r="F25" s="300"/>
      <c r="G25" s="176">
        <f>G10+G24</f>
        <v>11983</v>
      </c>
      <c r="H25" s="299"/>
      <c r="I25" s="300"/>
    </row>
    <row r="26" spans="2:9" ht="3.75" customHeight="1"/>
    <row r="27" spans="2:9" ht="12" customHeight="1"/>
  </sheetData>
  <mergeCells count="49">
    <mergeCell ref="E24:F24"/>
    <mergeCell ref="H24:I24"/>
    <mergeCell ref="E23:F23"/>
    <mergeCell ref="H23:I23"/>
    <mergeCell ref="E21:F21"/>
    <mergeCell ref="E22:F22"/>
    <mergeCell ref="H22:I22"/>
    <mergeCell ref="H21:I21"/>
    <mergeCell ref="H3:I3"/>
    <mergeCell ref="B4:C4"/>
    <mergeCell ref="E4:F4"/>
    <mergeCell ref="H4:I4"/>
    <mergeCell ref="E6:F6"/>
    <mergeCell ref="H6:I6"/>
    <mergeCell ref="E11:F11"/>
    <mergeCell ref="E16:F16"/>
    <mergeCell ref="E12:F12"/>
    <mergeCell ref="H12:I12"/>
    <mergeCell ref="E13:F13"/>
    <mergeCell ref="H13:I13"/>
    <mergeCell ref="E14:F14"/>
    <mergeCell ref="E15:F15"/>
    <mergeCell ref="H15:I15"/>
    <mergeCell ref="H14:I14"/>
    <mergeCell ref="H16:I16"/>
    <mergeCell ref="B11:C24"/>
    <mergeCell ref="B25:C25"/>
    <mergeCell ref="E25:F25"/>
    <mergeCell ref="H25:I25"/>
    <mergeCell ref="B5:C10"/>
    <mergeCell ref="E10:F10"/>
    <mergeCell ref="H10:I10"/>
    <mergeCell ref="E8:F8"/>
    <mergeCell ref="H8:I8"/>
    <mergeCell ref="E7:F7"/>
    <mergeCell ref="H7:I7"/>
    <mergeCell ref="E5:F5"/>
    <mergeCell ref="H5:I5"/>
    <mergeCell ref="H11:I11"/>
    <mergeCell ref="E9:F9"/>
    <mergeCell ref="H9:I9"/>
    <mergeCell ref="E20:F20"/>
    <mergeCell ref="H20:I20"/>
    <mergeCell ref="E17:F17"/>
    <mergeCell ref="E19:F19"/>
    <mergeCell ref="H19:I19"/>
    <mergeCell ref="E18:F18"/>
    <mergeCell ref="H18:I18"/>
    <mergeCell ref="H17:I17"/>
  </mergeCells>
  <phoneticPr fontId="4"/>
  <printOptions horizontalCentered="1"/>
  <pageMargins left="0.19685039370078741" right="0.19685039370078741" top="0.35433070866141736" bottom="0.15748031496062992" header="0.31496062992125984" footer="0.31496062992125984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F22"/>
  <sheetViews>
    <sheetView view="pageBreakPreview" zoomScale="130" zoomScaleNormal="100" zoomScaleSheetLayoutView="130" workbookViewId="0">
      <selection activeCell="H28" sqref="H28"/>
    </sheetView>
  </sheetViews>
  <sheetFormatPr defaultRowHeight="13.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6.75" customWidth="1"/>
  </cols>
  <sheetData>
    <row r="1" spans="2:6" ht="27.75" customHeight="1"/>
    <row r="2" spans="2:6" ht="15" customHeight="1">
      <c r="B2" s="316" t="s">
        <v>180</v>
      </c>
      <c r="C2" s="317"/>
      <c r="D2" s="317"/>
      <c r="E2" s="317"/>
      <c r="F2" s="317"/>
    </row>
    <row r="3" spans="2:6" ht="14.25" customHeight="1">
      <c r="B3" s="73" t="s">
        <v>181</v>
      </c>
      <c r="F3" s="74" t="s">
        <v>345</v>
      </c>
    </row>
    <row r="4" spans="2:6">
      <c r="B4" s="75" t="s">
        <v>182</v>
      </c>
      <c r="C4" s="75" t="s">
        <v>164</v>
      </c>
      <c r="D4" s="76" t="s">
        <v>183</v>
      </c>
      <c r="E4" s="76"/>
      <c r="F4" s="77" t="s">
        <v>0</v>
      </c>
    </row>
    <row r="5" spans="2:6">
      <c r="B5" s="318" t="s">
        <v>184</v>
      </c>
      <c r="C5" s="318" t="s">
        <v>34</v>
      </c>
      <c r="D5" s="78" t="s">
        <v>342</v>
      </c>
      <c r="E5" s="79"/>
      <c r="F5" s="367">
        <v>21948</v>
      </c>
    </row>
    <row r="6" spans="2:6">
      <c r="B6" s="319"/>
      <c r="C6" s="319"/>
      <c r="D6" s="78" t="s">
        <v>185</v>
      </c>
      <c r="E6" s="79"/>
      <c r="F6" s="367">
        <v>21299</v>
      </c>
    </row>
    <row r="7" spans="2:6">
      <c r="B7" s="319"/>
      <c r="C7" s="319"/>
      <c r="D7" s="78" t="s">
        <v>221</v>
      </c>
      <c r="E7" s="79"/>
      <c r="F7" s="367">
        <v>3787</v>
      </c>
    </row>
    <row r="8" spans="2:6">
      <c r="B8" s="319"/>
      <c r="C8" s="319"/>
      <c r="D8" s="78" t="s">
        <v>186</v>
      </c>
      <c r="E8" s="79"/>
      <c r="F8" s="367">
        <v>555</v>
      </c>
    </row>
    <row r="9" spans="2:6">
      <c r="B9" s="319"/>
      <c r="C9" s="319"/>
      <c r="D9" s="81" t="s">
        <v>222</v>
      </c>
      <c r="E9" s="79"/>
      <c r="F9" s="367">
        <v>320</v>
      </c>
    </row>
    <row r="10" spans="2:6">
      <c r="B10" s="319"/>
      <c r="C10" s="319"/>
      <c r="D10" s="81" t="s">
        <v>223</v>
      </c>
      <c r="E10" s="79"/>
      <c r="F10" s="367">
        <v>2017</v>
      </c>
    </row>
    <row r="11" spans="2:6">
      <c r="B11" s="319"/>
      <c r="C11" s="320"/>
      <c r="D11" s="321" t="s">
        <v>188</v>
      </c>
      <c r="E11" s="322"/>
      <c r="F11" s="126">
        <f>SUM(F5:F10)</f>
        <v>49926</v>
      </c>
    </row>
    <row r="12" spans="2:6" ht="13.5" customHeight="1">
      <c r="B12" s="319"/>
      <c r="C12" s="323" t="s">
        <v>35</v>
      </c>
      <c r="D12" s="325" t="s">
        <v>189</v>
      </c>
      <c r="E12" s="79" t="s">
        <v>190</v>
      </c>
      <c r="F12" s="367">
        <v>510</v>
      </c>
    </row>
    <row r="13" spans="2:6">
      <c r="B13" s="319"/>
      <c r="C13" s="324"/>
      <c r="D13" s="326"/>
      <c r="E13" s="79" t="s">
        <v>191</v>
      </c>
      <c r="F13" s="367">
        <v>303</v>
      </c>
    </row>
    <row r="14" spans="2:6">
      <c r="B14" s="319"/>
      <c r="C14" s="319"/>
      <c r="D14" s="327"/>
      <c r="E14" s="82" t="s">
        <v>178</v>
      </c>
      <c r="F14" s="126">
        <f>SUM(F12:F13)</f>
        <v>813</v>
      </c>
    </row>
    <row r="15" spans="2:6" ht="13.5" customHeight="1">
      <c r="B15" s="319"/>
      <c r="C15" s="319"/>
      <c r="D15" s="325" t="s">
        <v>192</v>
      </c>
      <c r="E15" s="79" t="s">
        <v>190</v>
      </c>
      <c r="F15" s="367">
        <v>13343</v>
      </c>
    </row>
    <row r="16" spans="2:6">
      <c r="B16" s="319"/>
      <c r="C16" s="319"/>
      <c r="D16" s="326"/>
      <c r="E16" s="79" t="s">
        <v>191</v>
      </c>
      <c r="F16" s="367">
        <v>5243</v>
      </c>
    </row>
    <row r="17" spans="2:6">
      <c r="B17" s="319"/>
      <c r="C17" s="319"/>
      <c r="D17" s="327"/>
      <c r="E17" s="82" t="s">
        <v>178</v>
      </c>
      <c r="F17" s="126">
        <f>SUM(F15:F16)</f>
        <v>18586</v>
      </c>
    </row>
    <row r="18" spans="2:6">
      <c r="B18" s="319"/>
      <c r="C18" s="320"/>
      <c r="D18" s="321" t="s">
        <v>188</v>
      </c>
      <c r="E18" s="322"/>
      <c r="F18" s="126">
        <f>F14+F17</f>
        <v>19399</v>
      </c>
    </row>
    <row r="19" spans="2:6">
      <c r="B19" s="320"/>
      <c r="C19" s="321" t="s">
        <v>33</v>
      </c>
      <c r="D19" s="328"/>
      <c r="E19" s="322"/>
      <c r="F19" s="126">
        <f>F11+F18</f>
        <v>69325</v>
      </c>
    </row>
    <row r="20" spans="2:6" hidden="1">
      <c r="B20" s="75" t="s">
        <v>193</v>
      </c>
      <c r="C20" s="80"/>
      <c r="D20" s="78"/>
      <c r="E20" s="79"/>
      <c r="F20" s="126"/>
    </row>
    <row r="21" spans="2:6" hidden="1">
      <c r="B21" s="83" t="s">
        <v>187</v>
      </c>
      <c r="C21" s="80"/>
      <c r="D21" s="78"/>
      <c r="E21" s="79"/>
      <c r="F21" s="126"/>
    </row>
    <row r="22" spans="2:6" ht="1.9" customHeight="1"/>
  </sheetData>
  <mergeCells count="9">
    <mergeCell ref="B2:F2"/>
    <mergeCell ref="B5:B19"/>
    <mergeCell ref="C5:C11"/>
    <mergeCell ref="D11:E11"/>
    <mergeCell ref="C12:C18"/>
    <mergeCell ref="D12:D14"/>
    <mergeCell ref="D15:D17"/>
    <mergeCell ref="D18:E18"/>
    <mergeCell ref="C19:E19"/>
  </mergeCells>
  <phoneticPr fontId="4"/>
  <printOptions horizontalCentered="1"/>
  <pageMargins left="0.19685039370078741" right="0.19685039370078741" top="0.39370078740157483" bottom="0.19685039370078741" header="0.31496062992125984" footer="0.31496062992125984"/>
  <pageSetup paperSize="9" scale="1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5"/>
  <sheetViews>
    <sheetView view="pageBreakPreview" zoomScale="85" zoomScaleNormal="100" zoomScaleSheetLayoutView="85" workbookViewId="0">
      <selection activeCell="J24" sqref="J24"/>
    </sheetView>
  </sheetViews>
  <sheetFormatPr defaultRowHeight="13.5"/>
  <cols>
    <col min="1" max="1" width="8.125" style="84" customWidth="1"/>
    <col min="2" max="2" width="5" style="84" customWidth="1"/>
    <col min="3" max="3" width="23.625" style="84" customWidth="1"/>
    <col min="4" max="8" width="15.625" style="84" customWidth="1"/>
    <col min="9" max="9" width="1.25" style="84" customWidth="1"/>
    <col min="10" max="10" width="12.625" style="84" customWidth="1"/>
  </cols>
  <sheetData>
    <row r="1" spans="1:10" s="84" customFormat="1" ht="86.25" customHeight="1"/>
    <row r="2" spans="1:10" s="84" customFormat="1" ht="18" customHeight="1">
      <c r="C2" s="331" t="s">
        <v>194</v>
      </c>
      <c r="D2" s="332"/>
      <c r="E2" s="332"/>
      <c r="F2" s="333" t="s">
        <v>345</v>
      </c>
      <c r="G2" s="333"/>
      <c r="H2" s="333"/>
    </row>
    <row r="3" spans="1:10" s="84" customFormat="1" ht="24.95" customHeight="1">
      <c r="C3" s="334" t="s">
        <v>41</v>
      </c>
      <c r="D3" s="334" t="s">
        <v>175</v>
      </c>
      <c r="E3" s="335" t="s">
        <v>195</v>
      </c>
      <c r="F3" s="334"/>
      <c r="G3" s="334"/>
      <c r="H3" s="334"/>
    </row>
    <row r="4" spans="1:10" s="85" customFormat="1" ht="27.95" customHeight="1">
      <c r="C4" s="334"/>
      <c r="D4" s="334"/>
      <c r="E4" s="86" t="s">
        <v>196</v>
      </c>
      <c r="F4" s="87" t="s">
        <v>197</v>
      </c>
      <c r="G4" s="87" t="s">
        <v>198</v>
      </c>
      <c r="H4" s="87" t="s">
        <v>199</v>
      </c>
    </row>
    <row r="5" spans="1:10" s="84" customFormat="1" ht="30" customHeight="1">
      <c r="C5" s="88" t="s">
        <v>200</v>
      </c>
      <c r="D5" s="89">
        <f>SUM(E5:H5)</f>
        <v>66052</v>
      </c>
      <c r="E5" s="368">
        <v>18586</v>
      </c>
      <c r="F5" s="368">
        <v>1911</v>
      </c>
      <c r="G5" s="368">
        <v>35760</v>
      </c>
      <c r="H5" s="368">
        <v>9795</v>
      </c>
      <c r="J5" s="90"/>
    </row>
    <row r="6" spans="1:10" s="84" customFormat="1" ht="30" customHeight="1">
      <c r="C6" s="88" t="s">
        <v>201</v>
      </c>
      <c r="D6" s="89">
        <f t="shared" ref="D6:D7" si="0">SUM(E6:H6)</f>
        <v>3425</v>
      </c>
      <c r="E6" s="369">
        <v>813</v>
      </c>
      <c r="F6" s="370">
        <v>1495</v>
      </c>
      <c r="G6" s="368">
        <v>1117</v>
      </c>
      <c r="H6" s="370">
        <v>0</v>
      </c>
      <c r="J6" s="90"/>
    </row>
    <row r="7" spans="1:10" s="84" customFormat="1" ht="30" customHeight="1">
      <c r="C7" s="88" t="s">
        <v>202</v>
      </c>
      <c r="D7" s="89">
        <f t="shared" si="0"/>
        <v>4785</v>
      </c>
      <c r="E7" s="369">
        <v>0</v>
      </c>
      <c r="F7" s="370">
        <v>0</v>
      </c>
      <c r="G7" s="368">
        <v>4785</v>
      </c>
      <c r="H7" s="370">
        <v>0</v>
      </c>
      <c r="J7" s="90"/>
    </row>
    <row r="8" spans="1:10" s="84" customFormat="1" ht="30" customHeight="1">
      <c r="C8" s="88" t="s">
        <v>170</v>
      </c>
      <c r="D8" s="92" t="s">
        <v>310</v>
      </c>
      <c r="E8" s="91" t="s">
        <v>312</v>
      </c>
      <c r="F8" s="92" t="s">
        <v>312</v>
      </c>
      <c r="G8" s="92" t="s">
        <v>310</v>
      </c>
      <c r="H8" s="92" t="s">
        <v>312</v>
      </c>
      <c r="J8" s="90"/>
    </row>
    <row r="9" spans="1:10" s="84" customFormat="1" ht="30" customHeight="1">
      <c r="C9" s="65" t="s">
        <v>70</v>
      </c>
      <c r="D9" s="93">
        <f>SUM(D5:D7)</f>
        <v>74262</v>
      </c>
      <c r="E9" s="93">
        <f t="shared" ref="E9:H9" si="1">SUM(E5:E7)</f>
        <v>19399</v>
      </c>
      <c r="F9" s="93">
        <f t="shared" si="1"/>
        <v>3406</v>
      </c>
      <c r="G9" s="93">
        <f t="shared" si="1"/>
        <v>41662</v>
      </c>
      <c r="H9" s="93">
        <f t="shared" si="1"/>
        <v>9795</v>
      </c>
      <c r="J9" s="90"/>
    </row>
    <row r="10" spans="1:10" s="94" customFormat="1" ht="3.75" customHeight="1">
      <c r="J10" s="90"/>
    </row>
    <row r="11" spans="1:10" s="94" customFormat="1" ht="21.75" customHeight="1"/>
    <row r="12" spans="1:10">
      <c r="A12" s="94"/>
      <c r="B12" s="94"/>
      <c r="C12" s="329"/>
      <c r="D12" s="330"/>
      <c r="E12" s="330"/>
      <c r="F12" s="330"/>
      <c r="G12" s="330"/>
      <c r="H12" s="330"/>
      <c r="I12" s="94"/>
      <c r="J12" s="94"/>
    </row>
    <row r="13" spans="1:10">
      <c r="A13" s="94"/>
      <c r="B13" s="94"/>
      <c r="C13" s="95"/>
      <c r="D13" s="95"/>
      <c r="E13" s="95"/>
      <c r="F13" s="95"/>
      <c r="G13" s="95"/>
      <c r="H13" s="95"/>
      <c r="I13" s="94"/>
      <c r="J13" s="94"/>
    </row>
    <row r="14" spans="1:10">
      <c r="C14" s="96"/>
      <c r="D14" s="95"/>
      <c r="E14" s="96"/>
      <c r="F14" s="96"/>
      <c r="G14" s="96"/>
      <c r="H14" s="96"/>
    </row>
    <row r="15" spans="1:10">
      <c r="A15" s="85"/>
      <c r="B15" s="85"/>
      <c r="C15" s="85"/>
      <c r="D15" s="85"/>
      <c r="E15" s="85"/>
      <c r="F15" s="85"/>
      <c r="G15" s="85"/>
      <c r="H15" s="85"/>
      <c r="I15" s="85"/>
      <c r="J15" s="85"/>
    </row>
  </sheetData>
  <mergeCells count="6">
    <mergeCell ref="C12:H12"/>
    <mergeCell ref="C2:E2"/>
    <mergeCell ref="F2:H2"/>
    <mergeCell ref="C3:C4"/>
    <mergeCell ref="D3:D4"/>
    <mergeCell ref="E3:H3"/>
  </mergeCells>
  <phoneticPr fontId="4"/>
  <printOptions horizontalCentered="1"/>
  <pageMargins left="0.11811023622047245" right="0.11811023622047245" top="0.15748031496062992" bottom="0.15748031496062992" header="0.31496062992125984" footer="0.31496062992125984"/>
  <pageSetup paperSize="9" scale="1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C8"/>
  <sheetViews>
    <sheetView view="pageBreakPreview" zoomScale="200" zoomScaleNormal="178" zoomScaleSheetLayoutView="200" workbookViewId="0">
      <selection activeCell="F19" sqref="F19"/>
    </sheetView>
  </sheetViews>
  <sheetFormatPr defaultRowHeight="13.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2:3" ht="24.75" customHeight="1"/>
    <row r="2" spans="2:3" ht="10.5" customHeight="1">
      <c r="B2" s="336" t="s">
        <v>203</v>
      </c>
      <c r="C2" s="337"/>
    </row>
    <row r="3" spans="2:3" ht="9.75" customHeight="1">
      <c r="B3" s="97" t="s">
        <v>204</v>
      </c>
      <c r="C3" s="98" t="s">
        <v>345</v>
      </c>
    </row>
    <row r="4" spans="2:3" ht="18.95" customHeight="1">
      <c r="B4" s="122" t="s">
        <v>93</v>
      </c>
      <c r="C4" s="122" t="s">
        <v>168</v>
      </c>
    </row>
    <row r="5" spans="2:3" ht="15" customHeight="1">
      <c r="B5" s="123" t="s">
        <v>220</v>
      </c>
      <c r="C5" s="371">
        <v>5085</v>
      </c>
    </row>
    <row r="6" spans="2:3" ht="15" customHeight="1">
      <c r="B6" s="123"/>
      <c r="C6" s="123"/>
    </row>
    <row r="7" spans="2:3" ht="15" customHeight="1">
      <c r="B7" s="124" t="s">
        <v>33</v>
      </c>
      <c r="C7" s="125">
        <f>C5</f>
        <v>5085</v>
      </c>
    </row>
    <row r="8" spans="2:3" ht="1.9" customHeight="1"/>
  </sheetData>
  <mergeCells count="1">
    <mergeCell ref="B2:C2"/>
  </mergeCells>
  <phoneticPr fontId="4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4"/>
  <sheetViews>
    <sheetView showGridLines="0" view="pageBreakPreview" zoomScale="80" zoomScaleNormal="100" zoomScaleSheetLayoutView="80" workbookViewId="0">
      <selection activeCell="Q24" sqref="Q24"/>
    </sheetView>
  </sheetViews>
  <sheetFormatPr defaultRowHeight="13.5"/>
  <cols>
    <col min="1" max="1" width="0.375" style="1" customWidth="1"/>
    <col min="2" max="2" width="1.25" style="1" customWidth="1"/>
    <col min="3" max="11" width="2.125" style="1" customWidth="1"/>
    <col min="12" max="12" width="9.25" style="1" customWidth="1"/>
    <col min="13" max="20" width="16.125" style="1" customWidth="1"/>
    <col min="21" max="21" width="0.875" style="1" customWidth="1"/>
    <col min="22" max="22" width="16.125" style="1" customWidth="1"/>
  </cols>
  <sheetData>
    <row r="1" spans="2:20" s="1" customFormat="1" ht="21" customHeight="1">
      <c r="B1" s="344" t="s">
        <v>205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5"/>
      <c r="N1" s="5"/>
    </row>
    <row r="2" spans="2:20" s="1" customFormat="1" ht="15.75" customHeight="1">
      <c r="B2" s="32" t="s">
        <v>212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5"/>
      <c r="N2" s="5"/>
      <c r="T2" s="100" t="s">
        <v>162</v>
      </c>
    </row>
    <row r="3" spans="2:20" s="1" customFormat="1" ht="18.95" customHeight="1">
      <c r="B3" s="343" t="s">
        <v>164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38" t="s">
        <v>63</v>
      </c>
      <c r="N3" s="338" t="s">
        <v>206</v>
      </c>
      <c r="O3" s="338" t="s">
        <v>207</v>
      </c>
      <c r="P3" s="338" t="s">
        <v>208</v>
      </c>
      <c r="Q3" s="338" t="s">
        <v>209</v>
      </c>
      <c r="R3" s="340" t="s">
        <v>210</v>
      </c>
      <c r="S3" s="342" t="s">
        <v>211</v>
      </c>
      <c r="T3" s="342" t="s">
        <v>33</v>
      </c>
    </row>
    <row r="4" spans="2:20" s="1" customFormat="1" ht="18.95" customHeight="1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39"/>
      <c r="N4" s="339"/>
      <c r="O4" s="339"/>
      <c r="P4" s="339"/>
      <c r="Q4" s="339"/>
      <c r="R4" s="341"/>
      <c r="S4" s="343"/>
      <c r="T4" s="343"/>
    </row>
    <row r="5" spans="2:20" s="1" customFormat="1" ht="15.75" customHeight="1">
      <c r="B5" s="101"/>
      <c r="C5" s="10" t="s">
        <v>213</v>
      </c>
      <c r="D5" s="10"/>
      <c r="E5" s="16"/>
      <c r="F5" s="10"/>
      <c r="G5" s="10"/>
      <c r="H5" s="10"/>
      <c r="I5" s="10"/>
      <c r="J5" s="16"/>
      <c r="K5" s="16"/>
      <c r="L5" s="102"/>
      <c r="M5" s="103"/>
      <c r="N5" s="103"/>
      <c r="O5" s="103"/>
      <c r="P5" s="103"/>
      <c r="Q5" s="15"/>
      <c r="R5" s="103"/>
      <c r="S5" s="103"/>
      <c r="T5" s="103"/>
    </row>
    <row r="6" spans="2:20" s="1" customFormat="1" ht="15.75" customHeight="1">
      <c r="B6" s="101"/>
      <c r="C6" s="10"/>
      <c r="D6" s="10" t="s">
        <v>214</v>
      </c>
      <c r="E6" s="10"/>
      <c r="F6" s="10"/>
      <c r="G6" s="10"/>
      <c r="H6" s="10"/>
      <c r="I6" s="10"/>
      <c r="J6" s="16"/>
      <c r="K6" s="16"/>
      <c r="L6" s="102"/>
      <c r="M6" s="103"/>
      <c r="N6" s="103"/>
      <c r="O6" s="103"/>
      <c r="P6" s="103"/>
      <c r="Q6" s="15"/>
      <c r="R6" s="103"/>
      <c r="S6" s="103"/>
      <c r="T6" s="103"/>
    </row>
    <row r="7" spans="2:20" s="1" customFormat="1" ht="15.75" customHeight="1">
      <c r="B7" s="101"/>
      <c r="C7" s="10"/>
      <c r="D7" s="10"/>
      <c r="E7" s="10" t="s">
        <v>8</v>
      </c>
      <c r="F7" s="10"/>
      <c r="G7" s="10"/>
      <c r="H7" s="10"/>
      <c r="I7" s="10"/>
      <c r="J7" s="16"/>
      <c r="K7" s="16"/>
      <c r="L7" s="102"/>
      <c r="M7" s="103"/>
      <c r="N7" s="103"/>
      <c r="O7" s="103"/>
      <c r="P7" s="103"/>
      <c r="Q7" s="15"/>
      <c r="R7" s="103"/>
      <c r="S7" s="103"/>
      <c r="T7" s="103"/>
    </row>
    <row r="8" spans="2:20" s="1" customFormat="1" ht="15.75" customHeight="1">
      <c r="B8" s="101"/>
      <c r="C8" s="10"/>
      <c r="D8" s="10"/>
      <c r="E8" s="10"/>
      <c r="F8" s="10" t="s">
        <v>9</v>
      </c>
      <c r="G8" s="10"/>
      <c r="H8" s="10"/>
      <c r="I8" s="10"/>
      <c r="J8" s="16"/>
      <c r="K8" s="16"/>
      <c r="L8" s="102"/>
      <c r="M8" s="103"/>
      <c r="N8" s="103"/>
      <c r="O8" s="103"/>
      <c r="P8" s="103"/>
      <c r="Q8" s="15"/>
      <c r="R8" s="103"/>
      <c r="S8" s="103"/>
      <c r="T8" s="103"/>
    </row>
    <row r="9" spans="2:20" s="1" customFormat="1" ht="15.75" customHeight="1">
      <c r="B9" s="101"/>
      <c r="C9" s="10"/>
      <c r="D9" s="10"/>
      <c r="E9" s="10"/>
      <c r="F9" s="10" t="s">
        <v>10</v>
      </c>
      <c r="G9" s="10"/>
      <c r="H9" s="10"/>
      <c r="I9" s="10"/>
      <c r="J9" s="16"/>
      <c r="K9" s="16"/>
      <c r="L9" s="102"/>
      <c r="M9" s="103"/>
      <c r="N9" s="103"/>
      <c r="O9" s="103"/>
      <c r="P9" s="103"/>
      <c r="Q9" s="15"/>
      <c r="R9" s="103"/>
      <c r="S9" s="103"/>
      <c r="T9" s="103"/>
    </row>
    <row r="10" spans="2:20" s="1" customFormat="1" ht="15.75" customHeight="1">
      <c r="B10" s="101"/>
      <c r="C10" s="10"/>
      <c r="D10" s="10"/>
      <c r="E10" s="10"/>
      <c r="F10" s="10" t="s">
        <v>11</v>
      </c>
      <c r="G10" s="10"/>
      <c r="H10" s="10"/>
      <c r="I10" s="10"/>
      <c r="J10" s="16"/>
      <c r="K10" s="16"/>
      <c r="L10" s="102"/>
      <c r="M10" s="103"/>
      <c r="N10" s="103"/>
      <c r="O10" s="103"/>
      <c r="P10" s="103"/>
      <c r="Q10" s="15"/>
      <c r="R10" s="103"/>
      <c r="S10" s="103"/>
      <c r="T10" s="103"/>
    </row>
    <row r="11" spans="2:20" s="1" customFormat="1" ht="15.75" customHeight="1">
      <c r="B11" s="101"/>
      <c r="C11" s="10"/>
      <c r="D11" s="10"/>
      <c r="E11" s="10"/>
      <c r="F11" s="10" t="s">
        <v>3</v>
      </c>
      <c r="G11" s="10"/>
      <c r="H11" s="10"/>
      <c r="I11" s="10"/>
      <c r="J11" s="16"/>
      <c r="K11" s="16"/>
      <c r="L11" s="102"/>
      <c r="M11" s="103"/>
      <c r="N11" s="103"/>
      <c r="O11" s="103"/>
      <c r="P11" s="103"/>
      <c r="Q11" s="15"/>
      <c r="R11" s="103"/>
      <c r="S11" s="103"/>
      <c r="T11" s="103"/>
    </row>
    <row r="12" spans="2:20" s="1" customFormat="1" ht="15.75" customHeight="1">
      <c r="B12" s="101"/>
      <c r="C12" s="10"/>
      <c r="D12" s="10"/>
      <c r="E12" s="10" t="s">
        <v>12</v>
      </c>
      <c r="F12" s="10"/>
      <c r="G12" s="10"/>
      <c r="H12" s="10"/>
      <c r="I12" s="10"/>
      <c r="J12" s="16"/>
      <c r="K12" s="16"/>
      <c r="L12" s="102"/>
      <c r="M12" s="103"/>
      <c r="N12" s="103"/>
      <c r="O12" s="103"/>
      <c r="P12" s="103"/>
      <c r="Q12" s="15"/>
      <c r="R12" s="103"/>
      <c r="S12" s="103"/>
      <c r="T12" s="103"/>
    </row>
    <row r="13" spans="2:20" s="1" customFormat="1" ht="15.75" customHeight="1">
      <c r="B13" s="101"/>
      <c r="C13" s="10"/>
      <c r="D13" s="10"/>
      <c r="E13" s="10"/>
      <c r="F13" s="10" t="s">
        <v>13</v>
      </c>
      <c r="G13" s="10"/>
      <c r="H13" s="10"/>
      <c r="I13" s="10"/>
      <c r="J13" s="16"/>
      <c r="K13" s="16"/>
      <c r="L13" s="102"/>
      <c r="M13" s="103"/>
      <c r="N13" s="103"/>
      <c r="O13" s="103"/>
      <c r="P13" s="103"/>
      <c r="Q13" s="15"/>
      <c r="R13" s="103"/>
      <c r="S13" s="103"/>
      <c r="T13" s="103"/>
    </row>
    <row r="14" spans="2:20" s="1" customFormat="1" ht="15.75" customHeight="1">
      <c r="B14" s="101"/>
      <c r="C14" s="10"/>
      <c r="D14" s="10"/>
      <c r="E14" s="10"/>
      <c r="F14" s="10" t="s">
        <v>14</v>
      </c>
      <c r="G14" s="10"/>
      <c r="H14" s="10"/>
      <c r="I14" s="10"/>
      <c r="J14" s="16"/>
      <c r="K14" s="16"/>
      <c r="L14" s="102"/>
      <c r="M14" s="103"/>
      <c r="N14" s="103"/>
      <c r="O14" s="103"/>
      <c r="P14" s="103"/>
      <c r="Q14" s="15"/>
      <c r="R14" s="103"/>
      <c r="S14" s="103"/>
      <c r="T14" s="103"/>
    </row>
    <row r="15" spans="2:20" s="1" customFormat="1" ht="15.75" customHeight="1">
      <c r="B15" s="101"/>
      <c r="C15" s="10"/>
      <c r="D15" s="10"/>
      <c r="E15" s="10"/>
      <c r="F15" s="10" t="s">
        <v>15</v>
      </c>
      <c r="G15" s="10"/>
      <c r="H15" s="10"/>
      <c r="I15" s="10"/>
      <c r="J15" s="16"/>
      <c r="K15" s="16"/>
      <c r="L15" s="102"/>
      <c r="M15" s="103"/>
      <c r="N15" s="103"/>
      <c r="O15" s="103"/>
      <c r="P15" s="103"/>
      <c r="Q15" s="15"/>
      <c r="R15" s="103"/>
      <c r="S15" s="103"/>
      <c r="T15" s="103"/>
    </row>
    <row r="16" spans="2:20" s="1" customFormat="1" ht="15.75" customHeight="1">
      <c r="B16" s="101"/>
      <c r="C16" s="10"/>
      <c r="D16" s="10"/>
      <c r="E16" s="10"/>
      <c r="F16" s="10" t="s">
        <v>3</v>
      </c>
      <c r="G16" s="10"/>
      <c r="H16" s="10"/>
      <c r="I16" s="10"/>
      <c r="J16" s="16"/>
      <c r="K16" s="16"/>
      <c r="L16" s="102"/>
      <c r="M16" s="103"/>
      <c r="N16" s="103"/>
      <c r="O16" s="103"/>
      <c r="P16" s="103"/>
      <c r="Q16" s="15"/>
      <c r="R16" s="103"/>
      <c r="S16" s="103"/>
      <c r="T16" s="103"/>
    </row>
    <row r="17" spans="2:20" s="1" customFormat="1" ht="15.75" customHeight="1">
      <c r="B17" s="101"/>
      <c r="C17" s="10"/>
      <c r="D17" s="10"/>
      <c r="E17" s="10" t="s">
        <v>36</v>
      </c>
      <c r="F17" s="10"/>
      <c r="G17" s="10"/>
      <c r="H17" s="10"/>
      <c r="I17" s="10"/>
      <c r="J17" s="16"/>
      <c r="K17" s="16"/>
      <c r="L17" s="102"/>
      <c r="M17" s="103"/>
      <c r="N17" s="104"/>
      <c r="O17" s="104"/>
      <c r="P17" s="105"/>
      <c r="Q17" s="106"/>
      <c r="R17" s="103"/>
      <c r="S17" s="103"/>
      <c r="T17" s="103"/>
    </row>
    <row r="18" spans="2:20" s="1" customFormat="1" ht="15.75" customHeight="1">
      <c r="B18" s="101"/>
      <c r="C18" s="10"/>
      <c r="D18" s="10"/>
      <c r="E18" s="16"/>
      <c r="F18" s="16" t="s">
        <v>16</v>
      </c>
      <c r="G18" s="16"/>
      <c r="H18" s="10"/>
      <c r="I18" s="10"/>
      <c r="J18" s="16"/>
      <c r="K18" s="16"/>
      <c r="L18" s="102"/>
      <c r="M18" s="103"/>
      <c r="N18" s="104"/>
      <c r="O18" s="104"/>
      <c r="P18" s="105"/>
      <c r="Q18" s="106"/>
      <c r="R18" s="103"/>
      <c r="S18" s="103"/>
      <c r="T18" s="103"/>
    </row>
    <row r="19" spans="2:20" s="1" customFormat="1" ht="15.75" customHeight="1">
      <c r="B19" s="107"/>
      <c r="C19" s="108"/>
      <c r="D19" s="108"/>
      <c r="E19" s="46"/>
      <c r="F19" s="108" t="s">
        <v>17</v>
      </c>
      <c r="G19" s="108"/>
      <c r="H19" s="108"/>
      <c r="I19" s="108"/>
      <c r="J19" s="46"/>
      <c r="K19" s="46"/>
      <c r="L19" s="109"/>
      <c r="M19" s="103"/>
      <c r="N19" s="104"/>
      <c r="O19" s="104"/>
      <c r="P19" s="105"/>
      <c r="Q19" s="106"/>
      <c r="R19" s="103"/>
      <c r="S19" s="103"/>
      <c r="T19" s="103"/>
    </row>
    <row r="20" spans="2:20" s="1" customFormat="1" ht="15.75" customHeight="1">
      <c r="B20" s="101"/>
      <c r="C20" s="10"/>
      <c r="D20" s="10"/>
      <c r="E20" s="16"/>
      <c r="F20" s="10" t="s">
        <v>1</v>
      </c>
      <c r="G20" s="10"/>
      <c r="H20" s="10"/>
      <c r="I20" s="10"/>
      <c r="J20" s="16"/>
      <c r="K20" s="16"/>
      <c r="L20" s="102"/>
      <c r="M20" s="103"/>
      <c r="N20" s="104"/>
      <c r="O20" s="104"/>
      <c r="P20" s="105"/>
      <c r="Q20" s="106"/>
      <c r="R20" s="103"/>
      <c r="S20" s="103"/>
      <c r="T20" s="103"/>
    </row>
    <row r="21" spans="2:20" s="1" customFormat="1" ht="15.75" customHeight="1">
      <c r="B21" s="110"/>
      <c r="C21" s="6"/>
      <c r="D21" s="8" t="s">
        <v>18</v>
      </c>
      <c r="E21" s="8"/>
      <c r="F21" s="6"/>
      <c r="G21" s="6"/>
      <c r="H21" s="6"/>
      <c r="I21" s="6"/>
      <c r="J21" s="2"/>
      <c r="K21" s="2"/>
      <c r="L21" s="111"/>
      <c r="M21" s="103"/>
      <c r="N21" s="104"/>
      <c r="O21" s="104"/>
      <c r="P21" s="105"/>
      <c r="Q21" s="106"/>
      <c r="R21" s="103"/>
      <c r="S21" s="103"/>
      <c r="T21" s="103"/>
    </row>
    <row r="22" spans="2:20" s="1" customFormat="1" ht="15.75" customHeight="1">
      <c r="B22" s="101"/>
      <c r="C22" s="10"/>
      <c r="D22" s="10"/>
      <c r="E22" s="10" t="s">
        <v>19</v>
      </c>
      <c r="F22" s="10"/>
      <c r="G22" s="10"/>
      <c r="H22" s="10"/>
      <c r="I22" s="10"/>
      <c r="J22" s="16"/>
      <c r="K22" s="16"/>
      <c r="L22" s="102"/>
      <c r="M22" s="103"/>
      <c r="N22" s="104"/>
      <c r="O22" s="104"/>
      <c r="P22" s="105"/>
      <c r="Q22" s="106"/>
      <c r="R22" s="103"/>
      <c r="S22" s="103"/>
      <c r="T22" s="103"/>
    </row>
    <row r="23" spans="2:20" s="1" customFormat="1" ht="15.75" customHeight="1">
      <c r="B23" s="110"/>
      <c r="C23" s="6"/>
      <c r="D23" s="6"/>
      <c r="E23" s="6" t="s">
        <v>20</v>
      </c>
      <c r="F23" s="6"/>
      <c r="G23" s="6"/>
      <c r="H23" s="6"/>
      <c r="I23" s="6"/>
      <c r="J23" s="2"/>
      <c r="K23" s="2"/>
      <c r="L23" s="111"/>
      <c r="M23" s="103"/>
      <c r="N23" s="103"/>
      <c r="O23" s="103"/>
      <c r="P23" s="103"/>
      <c r="Q23" s="15"/>
      <c r="R23" s="103"/>
      <c r="S23" s="103"/>
      <c r="T23" s="103"/>
    </row>
    <row r="24" spans="2:20" s="1" customFormat="1" ht="15.75" customHeight="1">
      <c r="B24" s="101"/>
      <c r="C24" s="10"/>
      <c r="D24" s="10"/>
      <c r="E24" s="10" t="s">
        <v>21</v>
      </c>
      <c r="F24" s="10"/>
      <c r="G24" s="10"/>
      <c r="H24" s="10"/>
      <c r="I24" s="10"/>
      <c r="J24" s="16"/>
      <c r="K24" s="16"/>
      <c r="L24" s="102"/>
      <c r="M24" s="103"/>
      <c r="N24" s="103"/>
      <c r="O24" s="103"/>
      <c r="P24" s="103"/>
      <c r="Q24" s="15"/>
      <c r="R24" s="103"/>
      <c r="S24" s="103"/>
      <c r="T24" s="103"/>
    </row>
    <row r="25" spans="2:20" s="1" customFormat="1" ht="15.75" customHeight="1">
      <c r="B25" s="110"/>
      <c r="C25" s="6"/>
      <c r="D25" s="6"/>
      <c r="E25" s="7" t="s">
        <v>215</v>
      </c>
      <c r="F25" s="7"/>
      <c r="G25" s="7"/>
      <c r="H25" s="7"/>
      <c r="I25" s="7"/>
      <c r="J25" s="14"/>
      <c r="K25" s="14"/>
      <c r="L25" s="112"/>
      <c r="M25" s="103"/>
      <c r="N25" s="103"/>
      <c r="O25" s="103"/>
      <c r="P25" s="103"/>
      <c r="Q25" s="15"/>
      <c r="R25" s="103"/>
      <c r="S25" s="103"/>
      <c r="T25" s="103"/>
    </row>
    <row r="26" spans="2:20" s="1" customFormat="1" ht="15.75" customHeight="1">
      <c r="B26" s="101"/>
      <c r="C26" s="113" t="s">
        <v>22</v>
      </c>
      <c r="D26" s="113"/>
      <c r="E26" s="11"/>
      <c r="F26" s="11"/>
      <c r="G26" s="11"/>
      <c r="H26" s="11"/>
      <c r="I26" s="11"/>
      <c r="J26" s="114"/>
      <c r="K26" s="114"/>
      <c r="L26" s="115"/>
      <c r="M26" s="103"/>
      <c r="N26" s="103"/>
      <c r="O26" s="103"/>
      <c r="P26" s="103"/>
      <c r="Q26" s="15"/>
      <c r="R26" s="103"/>
      <c r="S26" s="103"/>
      <c r="T26" s="103"/>
    </row>
    <row r="27" spans="2:20" s="1" customFormat="1" ht="15.75" customHeight="1">
      <c r="B27" s="101"/>
      <c r="C27" s="10"/>
      <c r="D27" s="10" t="s">
        <v>23</v>
      </c>
      <c r="E27" s="116"/>
      <c r="F27" s="10"/>
      <c r="G27" s="10"/>
      <c r="H27" s="10"/>
      <c r="I27" s="10"/>
      <c r="J27" s="117"/>
      <c r="K27" s="117"/>
      <c r="L27" s="118"/>
      <c r="M27" s="103"/>
      <c r="N27" s="103"/>
      <c r="O27" s="103"/>
      <c r="P27" s="103"/>
      <c r="Q27" s="15"/>
      <c r="R27" s="103"/>
      <c r="S27" s="103"/>
      <c r="T27" s="103"/>
    </row>
    <row r="28" spans="2:20" s="1" customFormat="1" ht="15.75" customHeight="1">
      <c r="B28" s="110"/>
      <c r="C28" s="6"/>
      <c r="D28" s="6" t="s">
        <v>3</v>
      </c>
      <c r="E28" s="6"/>
      <c r="F28" s="2"/>
      <c r="G28" s="6"/>
      <c r="H28" s="6"/>
      <c r="I28" s="6"/>
      <c r="J28" s="119"/>
      <c r="K28" s="119"/>
      <c r="L28" s="120"/>
      <c r="M28" s="103"/>
      <c r="N28" s="103"/>
      <c r="O28" s="103"/>
      <c r="P28" s="103"/>
      <c r="Q28" s="15"/>
      <c r="R28" s="103"/>
      <c r="S28" s="103"/>
      <c r="T28" s="103"/>
    </row>
    <row r="29" spans="2:20" s="1" customFormat="1" ht="15.75" customHeight="1">
      <c r="B29" s="101" t="s">
        <v>24</v>
      </c>
      <c r="C29" s="10"/>
      <c r="D29" s="10"/>
      <c r="E29" s="10"/>
      <c r="F29" s="11"/>
      <c r="G29" s="11"/>
      <c r="H29" s="11"/>
      <c r="I29" s="11"/>
      <c r="J29" s="114"/>
      <c r="K29" s="114"/>
      <c r="L29" s="115"/>
      <c r="M29" s="103"/>
      <c r="N29" s="103"/>
      <c r="O29" s="103"/>
      <c r="P29" s="103"/>
      <c r="Q29" s="15"/>
      <c r="R29" s="103"/>
      <c r="S29" s="103"/>
      <c r="T29" s="103"/>
    </row>
    <row r="30" spans="2:20" s="1" customFormat="1" ht="15.75" customHeight="1">
      <c r="B30" s="110"/>
      <c r="C30" s="6" t="s">
        <v>25</v>
      </c>
      <c r="D30" s="6"/>
      <c r="E30" s="2"/>
      <c r="F30" s="6"/>
      <c r="G30" s="6"/>
      <c r="H30" s="7"/>
      <c r="I30" s="7"/>
      <c r="J30" s="14"/>
      <c r="K30" s="14"/>
      <c r="L30" s="112"/>
      <c r="M30" s="103"/>
      <c r="N30" s="103"/>
      <c r="O30" s="103"/>
      <c r="P30" s="103"/>
      <c r="Q30" s="15"/>
      <c r="R30" s="103"/>
      <c r="S30" s="103"/>
      <c r="T30" s="103"/>
    </row>
    <row r="31" spans="2:20" s="1" customFormat="1" ht="15.75" customHeight="1">
      <c r="B31" s="101"/>
      <c r="C31" s="10"/>
      <c r="D31" s="16" t="s">
        <v>26</v>
      </c>
      <c r="E31" s="16"/>
      <c r="F31" s="10"/>
      <c r="G31" s="10"/>
      <c r="H31" s="11"/>
      <c r="I31" s="11"/>
      <c r="J31" s="114"/>
      <c r="K31" s="114"/>
      <c r="L31" s="115"/>
      <c r="M31" s="103"/>
      <c r="N31" s="103"/>
      <c r="O31" s="103"/>
      <c r="P31" s="103"/>
      <c r="Q31" s="15"/>
      <c r="R31" s="103"/>
      <c r="S31" s="103"/>
      <c r="T31" s="103"/>
    </row>
    <row r="32" spans="2:20" s="1" customFormat="1" ht="15.75" customHeight="1">
      <c r="B32" s="110"/>
      <c r="C32" s="6"/>
      <c r="D32" s="8" t="s">
        <v>27</v>
      </c>
      <c r="E32" s="8"/>
      <c r="F32" s="6"/>
      <c r="G32" s="6"/>
      <c r="H32" s="7"/>
      <c r="I32" s="7"/>
      <c r="J32" s="14"/>
      <c r="K32" s="14"/>
      <c r="L32" s="112"/>
      <c r="M32" s="103"/>
      <c r="N32" s="103"/>
      <c r="O32" s="103"/>
      <c r="P32" s="103"/>
      <c r="Q32" s="15"/>
      <c r="R32" s="103"/>
      <c r="S32" s="103"/>
      <c r="T32" s="103"/>
    </row>
    <row r="33" spans="2:20" s="1" customFormat="1" ht="15.75" customHeight="1">
      <c r="B33" s="101"/>
      <c r="C33" s="10"/>
      <c r="D33" s="16" t="s">
        <v>28</v>
      </c>
      <c r="E33" s="16"/>
      <c r="F33" s="10"/>
      <c r="G33" s="16"/>
      <c r="H33" s="10"/>
      <c r="I33" s="10"/>
      <c r="J33" s="16"/>
      <c r="K33" s="16"/>
      <c r="L33" s="102"/>
      <c r="M33" s="103"/>
      <c r="N33" s="103"/>
      <c r="O33" s="103"/>
      <c r="P33" s="103"/>
      <c r="Q33" s="15"/>
      <c r="R33" s="103"/>
      <c r="S33" s="103"/>
      <c r="T33" s="103"/>
    </row>
    <row r="34" spans="2:20" s="1" customFormat="1" ht="15.75" customHeight="1">
      <c r="B34" s="110"/>
      <c r="C34" s="6"/>
      <c r="D34" s="6" t="s">
        <v>29</v>
      </c>
      <c r="E34" s="6"/>
      <c r="F34" s="6"/>
      <c r="G34" s="6"/>
      <c r="H34" s="6"/>
      <c r="I34" s="6"/>
      <c r="J34" s="2"/>
      <c r="K34" s="2"/>
      <c r="L34" s="111"/>
      <c r="M34" s="103"/>
      <c r="N34" s="103"/>
      <c r="O34" s="103"/>
      <c r="P34" s="103"/>
      <c r="Q34" s="15"/>
      <c r="R34" s="103"/>
      <c r="S34" s="103"/>
      <c r="T34" s="103"/>
    </row>
    <row r="35" spans="2:20" s="1" customFormat="1" ht="15.75" customHeight="1">
      <c r="B35" s="101"/>
      <c r="C35" s="10"/>
      <c r="D35" s="10" t="s">
        <v>3</v>
      </c>
      <c r="E35" s="10"/>
      <c r="F35" s="10"/>
      <c r="G35" s="10"/>
      <c r="H35" s="10"/>
      <c r="I35" s="10"/>
      <c r="J35" s="16"/>
      <c r="K35" s="16"/>
      <c r="L35" s="102"/>
      <c r="M35" s="103"/>
      <c r="N35" s="103"/>
      <c r="O35" s="103"/>
      <c r="P35" s="103"/>
      <c r="Q35" s="15"/>
      <c r="R35" s="103"/>
      <c r="S35" s="103"/>
      <c r="T35" s="103"/>
    </row>
    <row r="36" spans="2:20" s="1" customFormat="1" ht="15.75" customHeight="1">
      <c r="B36" s="110"/>
      <c r="C36" s="6" t="s">
        <v>30</v>
      </c>
      <c r="D36" s="6"/>
      <c r="E36" s="6"/>
      <c r="F36" s="6"/>
      <c r="G36" s="6"/>
      <c r="H36" s="6"/>
      <c r="I36" s="6"/>
      <c r="J36" s="119"/>
      <c r="K36" s="119"/>
      <c r="L36" s="120"/>
      <c r="M36" s="103"/>
      <c r="N36" s="103"/>
      <c r="O36" s="103"/>
      <c r="P36" s="103"/>
      <c r="Q36" s="15"/>
      <c r="R36" s="103"/>
      <c r="S36" s="103"/>
      <c r="T36" s="103"/>
    </row>
    <row r="37" spans="2:20" s="1" customFormat="1" ht="15.75" customHeight="1">
      <c r="B37" s="101"/>
      <c r="C37" s="10"/>
      <c r="D37" s="10" t="s">
        <v>31</v>
      </c>
      <c r="E37" s="10"/>
      <c r="F37" s="10"/>
      <c r="G37" s="10"/>
      <c r="H37" s="10"/>
      <c r="I37" s="10"/>
      <c r="J37" s="117"/>
      <c r="K37" s="117"/>
      <c r="L37" s="118"/>
      <c r="M37" s="103"/>
      <c r="N37" s="103"/>
      <c r="O37" s="103"/>
      <c r="P37" s="103"/>
      <c r="Q37" s="15"/>
      <c r="R37" s="103"/>
      <c r="S37" s="103"/>
      <c r="T37" s="103"/>
    </row>
    <row r="38" spans="2:20" s="1" customFormat="1" ht="15.75" customHeight="1">
      <c r="B38" s="110"/>
      <c r="C38" s="6"/>
      <c r="D38" s="6" t="s">
        <v>1</v>
      </c>
      <c r="E38" s="6"/>
      <c r="F38" s="6"/>
      <c r="G38" s="6"/>
      <c r="H38" s="6"/>
      <c r="I38" s="6"/>
      <c r="J38" s="119"/>
      <c r="K38" s="119"/>
      <c r="L38" s="120"/>
      <c r="M38" s="103"/>
      <c r="N38" s="103"/>
      <c r="O38" s="103"/>
      <c r="P38" s="103"/>
      <c r="Q38" s="15"/>
      <c r="R38" s="103"/>
      <c r="S38" s="103"/>
      <c r="T38" s="103"/>
    </row>
    <row r="39" spans="2:20" s="1" customFormat="1" ht="15.75" customHeight="1">
      <c r="B39" s="121" t="s">
        <v>32</v>
      </c>
      <c r="C39" s="10"/>
      <c r="D39" s="10"/>
      <c r="E39" s="10"/>
      <c r="F39" s="10"/>
      <c r="G39" s="10"/>
      <c r="H39" s="10"/>
      <c r="I39" s="10"/>
      <c r="J39" s="117"/>
      <c r="K39" s="117"/>
      <c r="L39" s="118"/>
      <c r="M39" s="103"/>
      <c r="N39" s="103"/>
      <c r="O39" s="103"/>
      <c r="P39" s="103"/>
      <c r="Q39" s="15"/>
      <c r="R39" s="103"/>
      <c r="S39" s="103"/>
      <c r="T39" s="103"/>
    </row>
    <row r="40" spans="2:20" s="1" customFormat="1" ht="3.75" customHeight="1">
      <c r="B40" s="6"/>
      <c r="C40" s="6"/>
      <c r="D40" s="6"/>
      <c r="E40" s="12"/>
      <c r="F40" s="12"/>
      <c r="G40" s="12"/>
      <c r="H40" s="12"/>
      <c r="I40" s="12"/>
      <c r="J40" s="9"/>
      <c r="K40" s="9"/>
      <c r="L40" s="9"/>
    </row>
    <row r="41" spans="2:20" s="1" customFormat="1" ht="15.6" customHeight="1">
      <c r="B41" s="6"/>
      <c r="C41" s="6"/>
      <c r="D41" s="12"/>
      <c r="E41" s="12"/>
      <c r="F41" s="12"/>
      <c r="G41" s="12"/>
      <c r="H41" s="12"/>
      <c r="I41" s="12"/>
      <c r="J41" s="9"/>
      <c r="K41" s="9"/>
      <c r="L41" s="9"/>
    </row>
    <row r="42" spans="2:20">
      <c r="B42" s="6"/>
      <c r="C42" s="6"/>
      <c r="D42" s="6"/>
      <c r="E42" s="12"/>
      <c r="F42" s="12"/>
      <c r="G42" s="12"/>
      <c r="H42" s="12"/>
      <c r="I42" s="12"/>
      <c r="J42" s="9"/>
      <c r="K42" s="9"/>
      <c r="L42" s="9"/>
    </row>
    <row r="50" spans="1:2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61" spans="1:22">
      <c r="A61" s="3"/>
      <c r="O61" s="3"/>
      <c r="P61" s="3"/>
      <c r="Q61" s="3"/>
      <c r="R61" s="3"/>
      <c r="S61" s="3"/>
      <c r="T61" s="3"/>
      <c r="U61" s="3"/>
      <c r="V61" s="3"/>
    </row>
    <row r="62" spans="1:22">
      <c r="M62" s="3"/>
      <c r="N62" s="3"/>
    </row>
    <row r="84" spans="1:2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2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95" spans="1:22">
      <c r="A95" s="2"/>
      <c r="O95" s="2"/>
      <c r="P95" s="2"/>
      <c r="Q95" s="2"/>
      <c r="R95" s="2"/>
      <c r="S95" s="2"/>
      <c r="T95" s="2"/>
      <c r="U95" s="2"/>
      <c r="V95" s="2"/>
    </row>
    <row r="96" spans="1:22">
      <c r="A96" s="3"/>
      <c r="M96" s="2"/>
      <c r="N96" s="2"/>
      <c r="O96" s="3"/>
      <c r="P96" s="3"/>
      <c r="Q96" s="3"/>
      <c r="R96" s="3"/>
      <c r="S96" s="3"/>
      <c r="T96" s="3"/>
      <c r="U96" s="3"/>
      <c r="V96" s="3"/>
    </row>
    <row r="97" spans="13:14">
      <c r="M97" s="3"/>
      <c r="N97" s="3"/>
    </row>
    <row r="126" spans="2:1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2:1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37" spans="1:22">
      <c r="A137" s="2"/>
      <c r="O137" s="2"/>
      <c r="P137" s="2"/>
      <c r="Q137" s="2"/>
      <c r="R137" s="2"/>
      <c r="S137" s="2"/>
      <c r="T137" s="2"/>
      <c r="U137" s="2"/>
      <c r="V137" s="2"/>
    </row>
    <row r="138" spans="1:22">
      <c r="A138" s="3"/>
      <c r="M138" s="2"/>
      <c r="N138" s="2"/>
      <c r="O138" s="3"/>
      <c r="P138" s="3"/>
      <c r="Q138" s="3"/>
      <c r="R138" s="3"/>
      <c r="S138" s="3"/>
      <c r="T138" s="3"/>
      <c r="U138" s="3"/>
      <c r="V138" s="3"/>
    </row>
    <row r="139" spans="1:22">
      <c r="M139" s="3"/>
      <c r="N139" s="3"/>
    </row>
    <row r="180" spans="1:2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2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91" spans="1:22">
      <c r="A191" s="2"/>
      <c r="O191" s="2"/>
      <c r="P191" s="2"/>
      <c r="Q191" s="2"/>
      <c r="R191" s="2"/>
      <c r="S191" s="2"/>
      <c r="T191" s="2"/>
      <c r="U191" s="2"/>
      <c r="V191" s="2"/>
    </row>
    <row r="192" spans="1:22">
      <c r="A192" s="3"/>
      <c r="M192" s="2"/>
      <c r="N192" s="2"/>
      <c r="O192" s="3"/>
      <c r="P192" s="3"/>
      <c r="Q192" s="3"/>
      <c r="R192" s="3"/>
      <c r="S192" s="3"/>
      <c r="T192" s="3"/>
      <c r="U192" s="3"/>
      <c r="V192" s="3"/>
    </row>
    <row r="193" spans="13:14">
      <c r="M193" s="3"/>
      <c r="N193" s="3"/>
    </row>
    <row r="240" spans="2:1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2" spans="1:22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2"/>
    </row>
    <row r="243" spans="1:22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2"/>
    </row>
    <row r="244" spans="1:22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2"/>
    </row>
    <row r="245" spans="1:22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2"/>
    </row>
    <row r="246" spans="1:22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2"/>
    </row>
    <row r="247" spans="1:22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2"/>
    </row>
    <row r="248" spans="1:22">
      <c r="B248" s="13"/>
      <c r="C248" s="13"/>
      <c r="D248" s="13"/>
      <c r="E248" s="13"/>
      <c r="F248" s="13"/>
      <c r="G248" s="13"/>
      <c r="H248" s="13"/>
      <c r="I248" s="13"/>
      <c r="J248" s="13"/>
      <c r="K248" s="13"/>
    </row>
    <row r="249" spans="1:22">
      <c r="B249" s="13"/>
      <c r="C249" s="13"/>
      <c r="D249" s="13"/>
      <c r="E249" s="13"/>
      <c r="F249" s="13"/>
      <c r="G249" s="13"/>
      <c r="H249" s="13"/>
      <c r="I249" s="13"/>
      <c r="J249" s="13"/>
      <c r="K249" s="13"/>
    </row>
    <row r="250" spans="1:22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2"/>
    </row>
    <row r="251" spans="1:22">
      <c r="A251" s="4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2"/>
      <c r="O251" s="4"/>
      <c r="P251" s="4"/>
      <c r="Q251" s="4"/>
      <c r="R251" s="4"/>
      <c r="S251" s="4"/>
      <c r="T251" s="4"/>
      <c r="U251" s="4"/>
      <c r="V251" s="4"/>
    </row>
    <row r="252" spans="1:2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</row>
    <row r="253" spans="1:22">
      <c r="A253" s="2"/>
      <c r="O253" s="2"/>
      <c r="P253" s="2"/>
      <c r="Q253" s="2"/>
      <c r="R253" s="2"/>
      <c r="S253" s="2"/>
      <c r="T253" s="2"/>
      <c r="U253" s="2"/>
      <c r="V253" s="2"/>
    </row>
    <row r="254" spans="1:22">
      <c r="A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>
      <c r="A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>
      <c r="A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>
      <c r="A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>
      <c r="A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>
      <c r="M259" s="2"/>
      <c r="N259" s="2"/>
    </row>
    <row r="261" spans="1:22">
      <c r="A261" s="2"/>
      <c r="O261" s="2"/>
      <c r="P261" s="2"/>
      <c r="Q261" s="2"/>
      <c r="R261" s="2"/>
      <c r="S261" s="2"/>
      <c r="T261" s="2"/>
      <c r="U261" s="2"/>
      <c r="V261" s="2"/>
    </row>
    <row r="262" spans="1:22">
      <c r="A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>
      <c r="A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>
      <c r="M264" s="2"/>
      <c r="N264" s="2"/>
    </row>
  </sheetData>
  <mergeCells count="10">
    <mergeCell ref="Q3:Q4"/>
    <mergeCell ref="R3:R4"/>
    <mergeCell ref="S3:S4"/>
    <mergeCell ref="T3:T4"/>
    <mergeCell ref="B1:L1"/>
    <mergeCell ref="B3:L4"/>
    <mergeCell ref="M3:M4"/>
    <mergeCell ref="N3:N4"/>
    <mergeCell ref="O3:O4"/>
    <mergeCell ref="P3:P4"/>
  </mergeCells>
  <phoneticPr fontId="4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有形固定資産</vt:lpstr>
      <vt:lpstr>増減の明細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作成例</vt:lpstr>
      <vt:lpstr>引当金!Print_Area</vt:lpstr>
      <vt:lpstr>基金!Print_Area</vt:lpstr>
      <vt:lpstr>財源情報明細!Print_Area</vt:lpstr>
      <vt:lpstr>財源明細!Print_Area</vt:lpstr>
      <vt:lpstr>作成例!Print_Area</vt:lpstr>
      <vt:lpstr>増減の明細!Print_Area</vt:lpstr>
      <vt:lpstr>貸付金!Print_Area</vt:lpstr>
      <vt:lpstr>'地方債（借入先別）'!Print_Area</vt:lpstr>
      <vt:lpstr>'地方債（利率別など）'!Print_Area</vt:lpstr>
      <vt:lpstr>補助金!Print_Area</vt:lpstr>
      <vt:lpstr>有形固定資産!Print_Area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2024-02-17T12:36:29Z</cp:lastPrinted>
  <dcterms:created xsi:type="dcterms:W3CDTF">2014-03-27T08:10:30Z</dcterms:created>
  <dcterms:modified xsi:type="dcterms:W3CDTF">2024-03-13T12:59:54Z</dcterms:modified>
</cp:coreProperties>
</file>